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showInkAnnotation="0" defaultThemeVersion="124226"/>
  <xr:revisionPtr revIDLastSave="0" documentId="13_ncr:1_{7B4A82B2-F25D-4094-AF1D-B6FBB02AB510}" xr6:coauthVersionLast="36" xr6:coauthVersionMax="36" xr10:uidLastSave="{00000000-0000-0000-0000-000000000000}"/>
  <bookViews>
    <workbookView xWindow="240" yWindow="168" windowWidth="14808" windowHeight="7956" tabRatio="846" xr2:uid="{00000000-000D-0000-FFFF-FFFF00000000}"/>
  </bookViews>
  <sheets>
    <sheet name="記入方法" sheetId="6" r:id="rId1"/>
    <sheet name="依頼書" sheetId="5" r:id="rId2"/>
    <sheet name="記入用シート" sheetId="3" r:id="rId3"/>
    <sheet name="GCチェック" sheetId="15" r:id="rId4"/>
    <sheet name="(例-記入用シート)" sheetId="13" r:id="rId5"/>
    <sheet name="コドン変換用シート" sheetId="7" r:id="rId6"/>
    <sheet name="(例-コドン変換)" sheetId="14" r:id="rId7"/>
    <sheet name="コドン変換用シート (一括)" sheetId="10" r:id="rId8"/>
    <sheet name="頻度表" sheetId="4" r:id="rId9"/>
  </sheets>
  <definedNames>
    <definedName name="gBlocks" localSheetId="4">'(例-記入用シート)'!$AB$5:$AB$6</definedName>
    <definedName name="gBlocks">記入用シート!$AB$5:$AB$6</definedName>
    <definedName name="_xlnm.Print_Area" localSheetId="1">依頼書!$A$1:$F$29</definedName>
    <definedName name="ベクター" localSheetId="4">'(例-記入用シート)'!$AA$5:$AA$6</definedName>
    <definedName name="ベクター">記入用シート!$AA$5:$AA$6</definedName>
    <definedName name="末端修飾" localSheetId="4">'(例-記入用シート)'!$AB$5:$AB$6</definedName>
    <definedName name="末端修飾">記入用シート!$AB$5:$AB$6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9" i="3" l="1"/>
  <c r="D9" i="3"/>
  <c r="D56" i="13" l="1"/>
  <c r="H12" i="7" l="1"/>
  <c r="H14" i="14" l="1"/>
  <c r="H13" i="14"/>
  <c r="H12" i="14"/>
  <c r="H14" i="7"/>
  <c r="H13" i="7"/>
  <c r="K12" i="7"/>
  <c r="H11" i="7"/>
  <c r="F13" i="3"/>
  <c r="F14" i="3"/>
  <c r="N55" i="4" l="1"/>
  <c r="I12" i="3"/>
  <c r="F12" i="3"/>
  <c r="AO36" i="15" l="1"/>
  <c r="U8" i="15" l="1"/>
  <c r="I7" i="15" l="1"/>
  <c r="I6" i="15"/>
  <c r="X3" i="3"/>
  <c r="C9" i="15"/>
  <c r="CX10" i="15" l="1"/>
  <c r="Y4" i="3"/>
  <c r="E10" i="15" l="1"/>
  <c r="I10" i="15"/>
  <c r="M10" i="15"/>
  <c r="Q10" i="15"/>
  <c r="U10" i="15"/>
  <c r="Y10" i="15"/>
  <c r="AC10" i="15"/>
  <c r="AG10" i="15"/>
  <c r="AK10" i="15"/>
  <c r="AO10" i="15"/>
  <c r="AS10" i="15"/>
  <c r="AW10" i="15"/>
  <c r="BA10" i="15"/>
  <c r="BE10" i="15"/>
  <c r="BI10" i="15"/>
  <c r="BM10" i="15"/>
  <c r="BQ10" i="15"/>
  <c r="BU10" i="15"/>
  <c r="BY10" i="15"/>
  <c r="CC10" i="15"/>
  <c r="CG10" i="15"/>
  <c r="CK10" i="15"/>
  <c r="CO10" i="15"/>
  <c r="CS10" i="15"/>
  <c r="CW10" i="15"/>
  <c r="C10" i="15"/>
  <c r="H10" i="15"/>
  <c r="N10" i="15"/>
  <c r="S10" i="15"/>
  <c r="X10" i="15"/>
  <c r="AD10" i="15"/>
  <c r="AI10" i="15"/>
  <c r="AN10" i="15"/>
  <c r="AT10" i="15"/>
  <c r="AY10" i="15"/>
  <c r="BD10" i="15"/>
  <c r="BJ10" i="15"/>
  <c r="BO10" i="15"/>
  <c r="BT10" i="15"/>
  <c r="BZ10" i="15"/>
  <c r="CE10" i="15"/>
  <c r="CJ10" i="15"/>
  <c r="CP10" i="15"/>
  <c r="CU10" i="15"/>
  <c r="F10" i="15"/>
  <c r="K10" i="15"/>
  <c r="V10" i="15"/>
  <c r="AA10" i="15"/>
  <c r="AL10" i="15"/>
  <c r="AV10" i="15"/>
  <c r="BB10" i="15"/>
  <c r="BL10" i="15"/>
  <c r="BW10" i="15"/>
  <c r="CB10" i="15"/>
  <c r="CM10" i="15"/>
  <c r="L10" i="15"/>
  <c r="R10" i="15"/>
  <c r="AB10" i="15"/>
  <c r="AM10" i="15"/>
  <c r="AX10" i="15"/>
  <c r="BH10" i="15"/>
  <c r="BS10" i="15"/>
  <c r="BX10" i="15"/>
  <c r="CI10" i="15"/>
  <c r="CT10" i="15"/>
  <c r="J10" i="15"/>
  <c r="O10" i="15"/>
  <c r="T10" i="15"/>
  <c r="Z10" i="15"/>
  <c r="AE10" i="15"/>
  <c r="AJ10" i="15"/>
  <c r="AP10" i="15"/>
  <c r="AU10" i="15"/>
  <c r="AZ10" i="15"/>
  <c r="BF10" i="15"/>
  <c r="BK10" i="15"/>
  <c r="BP10" i="15"/>
  <c r="BV10" i="15"/>
  <c r="CA10" i="15"/>
  <c r="CF10" i="15"/>
  <c r="CL10" i="15"/>
  <c r="CQ10" i="15"/>
  <c r="CV10" i="15"/>
  <c r="P10" i="15"/>
  <c r="AF10" i="15"/>
  <c r="AQ10" i="15"/>
  <c r="BG10" i="15"/>
  <c r="BR10" i="15"/>
  <c r="CH10" i="15"/>
  <c r="CR10" i="15"/>
  <c r="G10" i="15"/>
  <c r="W10" i="15"/>
  <c r="AH10" i="15"/>
  <c r="AR10" i="15"/>
  <c r="BC10" i="15"/>
  <c r="BN10" i="15"/>
  <c r="CD10" i="15"/>
  <c r="CN10" i="15"/>
  <c r="B10" i="15"/>
  <c r="BA6" i="15"/>
  <c r="AG6" i="15"/>
  <c r="X11" i="3"/>
  <c r="X12" i="3"/>
  <c r="X13" i="3"/>
  <c r="X14" i="3"/>
  <c r="X15" i="3"/>
  <c r="X16" i="3"/>
  <c r="X17"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 i="3"/>
  <c r="X6" i="3"/>
  <c r="X7" i="3"/>
  <c r="X8" i="3"/>
  <c r="X9" i="3"/>
  <c r="X5" i="3"/>
  <c r="CW159" i="15"/>
  <c r="CV159" i="15"/>
  <c r="CV160" i="15" s="1"/>
  <c r="CU159" i="15"/>
  <c r="CU160" i="15" s="1"/>
  <c r="CT159" i="15"/>
  <c r="CT160" i="15" s="1"/>
  <c r="CS159" i="15"/>
  <c r="CS160" i="15" s="1"/>
  <c r="CR159" i="15"/>
  <c r="CR160" i="15" s="1"/>
  <c r="CQ159" i="15"/>
  <c r="CQ160" i="15" s="1"/>
  <c r="CP159" i="15"/>
  <c r="CP160" i="15" s="1"/>
  <c r="CO159" i="15"/>
  <c r="CO160" i="15" s="1"/>
  <c r="CN159" i="15"/>
  <c r="CN160" i="15" s="1"/>
  <c r="CM159" i="15"/>
  <c r="CM160" i="15" s="1"/>
  <c r="CL159" i="15"/>
  <c r="CL160" i="15" s="1"/>
  <c r="CK159" i="15"/>
  <c r="CK160" i="15" s="1"/>
  <c r="CJ159" i="15"/>
  <c r="CJ160" i="15" s="1"/>
  <c r="CI159" i="15"/>
  <c r="CI160" i="15" s="1"/>
  <c r="CH159" i="15"/>
  <c r="CH160" i="15" s="1"/>
  <c r="CG159" i="15"/>
  <c r="CG160" i="15" s="1"/>
  <c r="CF159" i="15"/>
  <c r="CF160" i="15" s="1"/>
  <c r="CE159" i="15"/>
  <c r="CE160" i="15" s="1"/>
  <c r="CD159" i="15"/>
  <c r="CD160" i="15" s="1"/>
  <c r="CC159" i="15"/>
  <c r="CC160" i="15" s="1"/>
  <c r="CB159" i="15"/>
  <c r="CB160" i="15" s="1"/>
  <c r="CA159" i="15"/>
  <c r="CA160" i="15" s="1"/>
  <c r="BZ159" i="15"/>
  <c r="BZ160" i="15" s="1"/>
  <c r="BY159" i="15"/>
  <c r="BY160" i="15" s="1"/>
  <c r="BX159" i="15"/>
  <c r="BX160" i="15" s="1"/>
  <c r="BW159" i="15"/>
  <c r="BW160" i="15" s="1"/>
  <c r="BV159" i="15"/>
  <c r="BV160" i="15" s="1"/>
  <c r="BU159" i="15"/>
  <c r="BU160" i="15" s="1"/>
  <c r="BT159" i="15"/>
  <c r="BT160" i="15" s="1"/>
  <c r="BS159" i="15"/>
  <c r="BS160" i="15" s="1"/>
  <c r="BR159" i="15"/>
  <c r="BR160" i="15" s="1"/>
  <c r="BQ159" i="15"/>
  <c r="BQ160" i="15" s="1"/>
  <c r="BP159" i="15"/>
  <c r="BP160" i="15" s="1"/>
  <c r="BO159" i="15"/>
  <c r="BO160" i="15" s="1"/>
  <c r="BN159" i="15"/>
  <c r="BN160" i="15" s="1"/>
  <c r="BM159" i="15"/>
  <c r="BM160" i="15" s="1"/>
  <c r="BL159" i="15"/>
  <c r="BL160" i="15" s="1"/>
  <c r="BK159" i="15"/>
  <c r="BK160" i="15" s="1"/>
  <c r="BJ159" i="15"/>
  <c r="BJ160" i="15" s="1"/>
  <c r="BI159" i="15"/>
  <c r="BI160" i="15" s="1"/>
  <c r="BH159" i="15"/>
  <c r="BH160" i="15" s="1"/>
  <c r="BG159" i="15"/>
  <c r="BG160" i="15" s="1"/>
  <c r="BF159" i="15"/>
  <c r="BF160" i="15" s="1"/>
  <c r="BE159" i="15"/>
  <c r="BE160" i="15" s="1"/>
  <c r="BD159" i="15"/>
  <c r="BD160" i="15" s="1"/>
  <c r="BC159" i="15"/>
  <c r="BC160" i="15" s="1"/>
  <c r="BB159" i="15"/>
  <c r="BB160" i="15" s="1"/>
  <c r="BA159" i="15"/>
  <c r="BA160" i="15" s="1"/>
  <c r="AZ159" i="15"/>
  <c r="AZ160" i="15" s="1"/>
  <c r="AY159" i="15"/>
  <c r="AY160" i="15" s="1"/>
  <c r="AX159" i="15"/>
  <c r="AX160" i="15" s="1"/>
  <c r="AW159" i="15"/>
  <c r="AW160" i="15" s="1"/>
  <c r="AV159" i="15"/>
  <c r="AV160" i="15" s="1"/>
  <c r="AU159" i="15"/>
  <c r="AU160" i="15" s="1"/>
  <c r="AT159" i="15"/>
  <c r="AT160" i="15" s="1"/>
  <c r="AS159" i="15"/>
  <c r="AS160" i="15" s="1"/>
  <c r="AR159" i="15"/>
  <c r="AR160" i="15" s="1"/>
  <c r="AQ159" i="15"/>
  <c r="AQ160" i="15" s="1"/>
  <c r="AP159" i="15"/>
  <c r="AP160" i="15" s="1"/>
  <c r="AO159" i="15"/>
  <c r="AO160" i="15" s="1"/>
  <c r="AN159" i="15"/>
  <c r="AN160" i="15" s="1"/>
  <c r="AM159" i="15"/>
  <c r="AM160" i="15" s="1"/>
  <c r="AL159" i="15"/>
  <c r="AL160" i="15" s="1"/>
  <c r="AK159" i="15"/>
  <c r="AK160" i="15" s="1"/>
  <c r="AJ159" i="15"/>
  <c r="AJ160" i="15" s="1"/>
  <c r="AI159" i="15"/>
  <c r="AI160" i="15" s="1"/>
  <c r="AH159" i="15"/>
  <c r="AH160" i="15" s="1"/>
  <c r="AG159" i="15"/>
  <c r="AG160" i="15" s="1"/>
  <c r="AF159" i="15"/>
  <c r="AF160" i="15" s="1"/>
  <c r="AE159" i="15"/>
  <c r="AE160" i="15" s="1"/>
  <c r="AD159" i="15"/>
  <c r="AD160" i="15" s="1"/>
  <c r="AC159" i="15"/>
  <c r="AC160" i="15" s="1"/>
  <c r="AB159" i="15"/>
  <c r="AB160" i="15" s="1"/>
  <c r="AA159" i="15"/>
  <c r="AA160" i="15" s="1"/>
  <c r="Z159" i="15"/>
  <c r="Z160" i="15" s="1"/>
  <c r="Y159" i="15"/>
  <c r="Y160" i="15" s="1"/>
  <c r="X159" i="15"/>
  <c r="X160" i="15" s="1"/>
  <c r="W159" i="15"/>
  <c r="W160" i="15" s="1"/>
  <c r="V159" i="15"/>
  <c r="V160" i="15" s="1"/>
  <c r="U159" i="15"/>
  <c r="U160" i="15" s="1"/>
  <c r="T159" i="15"/>
  <c r="T160" i="15" s="1"/>
  <c r="S159" i="15"/>
  <c r="S160" i="15" s="1"/>
  <c r="R159" i="15"/>
  <c r="R160" i="15" s="1"/>
  <c r="Q159" i="15"/>
  <c r="Q160" i="15" s="1"/>
  <c r="P159" i="15"/>
  <c r="P160" i="15" s="1"/>
  <c r="O159" i="15"/>
  <c r="O160" i="15" s="1"/>
  <c r="N159" i="15"/>
  <c r="N160" i="15" s="1"/>
  <c r="M159" i="15"/>
  <c r="M160" i="15" s="1"/>
  <c r="L159" i="15"/>
  <c r="L160" i="15" s="1"/>
  <c r="K159" i="15"/>
  <c r="K160" i="15" s="1"/>
  <c r="J159" i="15"/>
  <c r="J160" i="15" s="1"/>
  <c r="I159" i="15"/>
  <c r="I160" i="15" s="1"/>
  <c r="H159" i="15"/>
  <c r="H160" i="15" s="1"/>
  <c r="G159" i="15"/>
  <c r="G160" i="15" s="1"/>
  <c r="F159" i="15"/>
  <c r="F160" i="15" s="1"/>
  <c r="C159" i="15"/>
  <c r="C160" i="15" s="1"/>
  <c r="B159" i="15"/>
  <c r="B160" i="15" s="1"/>
  <c r="CW156" i="15"/>
  <c r="CV156" i="15"/>
  <c r="CV157" i="15" s="1"/>
  <c r="CU156" i="15"/>
  <c r="CU157" i="15" s="1"/>
  <c r="CT156" i="15"/>
  <c r="CT157" i="15" s="1"/>
  <c r="CS156" i="15"/>
  <c r="CS157" i="15" s="1"/>
  <c r="CR156" i="15"/>
  <c r="CR157" i="15" s="1"/>
  <c r="CQ156" i="15"/>
  <c r="CQ157" i="15" s="1"/>
  <c r="CP156" i="15"/>
  <c r="CP157" i="15" s="1"/>
  <c r="CO156" i="15"/>
  <c r="CO157" i="15" s="1"/>
  <c r="CN156" i="15"/>
  <c r="CN157" i="15" s="1"/>
  <c r="CM156" i="15"/>
  <c r="CM157" i="15" s="1"/>
  <c r="CL156" i="15"/>
  <c r="CL157" i="15" s="1"/>
  <c r="CK156" i="15"/>
  <c r="CK157" i="15" s="1"/>
  <c r="CJ156" i="15"/>
  <c r="CJ157" i="15" s="1"/>
  <c r="CI156" i="15"/>
  <c r="CI157" i="15" s="1"/>
  <c r="CH156" i="15"/>
  <c r="CH157" i="15" s="1"/>
  <c r="CG156" i="15"/>
  <c r="CG157" i="15" s="1"/>
  <c r="CF156" i="15"/>
  <c r="CF157" i="15" s="1"/>
  <c r="CE156" i="15"/>
  <c r="CE157" i="15" s="1"/>
  <c r="CD156" i="15"/>
  <c r="CD157" i="15" s="1"/>
  <c r="CC156" i="15"/>
  <c r="CC157" i="15" s="1"/>
  <c r="CB156" i="15"/>
  <c r="CB157" i="15" s="1"/>
  <c r="CA156" i="15"/>
  <c r="CA157" i="15" s="1"/>
  <c r="BZ156" i="15"/>
  <c r="BZ157" i="15" s="1"/>
  <c r="BY156" i="15"/>
  <c r="BY157" i="15" s="1"/>
  <c r="BX156" i="15"/>
  <c r="BX157" i="15" s="1"/>
  <c r="BW156" i="15"/>
  <c r="BW157" i="15" s="1"/>
  <c r="BV156" i="15"/>
  <c r="BV157" i="15" s="1"/>
  <c r="BU156" i="15"/>
  <c r="BU157" i="15" s="1"/>
  <c r="BT156" i="15"/>
  <c r="BT157" i="15" s="1"/>
  <c r="BS156" i="15"/>
  <c r="BS157" i="15" s="1"/>
  <c r="BR156" i="15"/>
  <c r="BR157" i="15" s="1"/>
  <c r="BQ156" i="15"/>
  <c r="BQ157" i="15" s="1"/>
  <c r="BP156" i="15"/>
  <c r="BP157" i="15" s="1"/>
  <c r="BO156" i="15"/>
  <c r="BO157" i="15" s="1"/>
  <c r="BN156" i="15"/>
  <c r="BN157" i="15" s="1"/>
  <c r="BM156" i="15"/>
  <c r="BM157" i="15" s="1"/>
  <c r="BL156" i="15"/>
  <c r="BL157" i="15" s="1"/>
  <c r="BK156" i="15"/>
  <c r="BK157" i="15" s="1"/>
  <c r="BJ156" i="15"/>
  <c r="BJ157" i="15" s="1"/>
  <c r="BI156" i="15"/>
  <c r="BI157" i="15" s="1"/>
  <c r="BH156" i="15"/>
  <c r="BH157" i="15" s="1"/>
  <c r="BG156" i="15"/>
  <c r="BG157" i="15" s="1"/>
  <c r="BF156" i="15"/>
  <c r="BF157" i="15" s="1"/>
  <c r="BE156" i="15"/>
  <c r="BE157" i="15" s="1"/>
  <c r="BD156" i="15"/>
  <c r="BD157" i="15" s="1"/>
  <c r="BC156" i="15"/>
  <c r="BC157" i="15" s="1"/>
  <c r="BB156" i="15"/>
  <c r="BB157" i="15" s="1"/>
  <c r="BA156" i="15"/>
  <c r="BA157" i="15" s="1"/>
  <c r="AZ156" i="15"/>
  <c r="AZ157" i="15" s="1"/>
  <c r="AY156" i="15"/>
  <c r="AY157" i="15" s="1"/>
  <c r="AX156" i="15"/>
  <c r="AX157" i="15" s="1"/>
  <c r="AW156" i="15"/>
  <c r="AW157" i="15" s="1"/>
  <c r="AV156" i="15"/>
  <c r="AV157" i="15" s="1"/>
  <c r="AU156" i="15"/>
  <c r="AU157" i="15" s="1"/>
  <c r="AT156" i="15"/>
  <c r="AT157" i="15" s="1"/>
  <c r="AS156" i="15"/>
  <c r="AS157" i="15" s="1"/>
  <c r="AR156" i="15"/>
  <c r="AR157" i="15" s="1"/>
  <c r="AQ156" i="15"/>
  <c r="AQ157" i="15" s="1"/>
  <c r="AP156" i="15"/>
  <c r="AP157" i="15" s="1"/>
  <c r="AO156" i="15"/>
  <c r="AO157" i="15" s="1"/>
  <c r="AN156" i="15"/>
  <c r="AN157" i="15" s="1"/>
  <c r="AM156" i="15"/>
  <c r="AM157" i="15" s="1"/>
  <c r="AL156" i="15"/>
  <c r="AL157" i="15" s="1"/>
  <c r="AK156" i="15"/>
  <c r="AK157" i="15" s="1"/>
  <c r="AJ156" i="15"/>
  <c r="AJ157" i="15" s="1"/>
  <c r="AI156" i="15"/>
  <c r="AI157" i="15" s="1"/>
  <c r="AH156" i="15"/>
  <c r="AH157" i="15" s="1"/>
  <c r="AG156" i="15"/>
  <c r="AG157" i="15" s="1"/>
  <c r="AF156" i="15"/>
  <c r="AF157" i="15" s="1"/>
  <c r="AE156" i="15"/>
  <c r="AE157" i="15" s="1"/>
  <c r="AD156" i="15"/>
  <c r="AD157" i="15" s="1"/>
  <c r="AC156" i="15"/>
  <c r="AC157" i="15" s="1"/>
  <c r="AB156" i="15"/>
  <c r="AB157" i="15" s="1"/>
  <c r="AA156" i="15"/>
  <c r="AA157" i="15" s="1"/>
  <c r="Z156" i="15"/>
  <c r="Z157" i="15" s="1"/>
  <c r="Y156" i="15"/>
  <c r="Y157" i="15" s="1"/>
  <c r="X156" i="15"/>
  <c r="X157" i="15" s="1"/>
  <c r="W156" i="15"/>
  <c r="W157" i="15" s="1"/>
  <c r="V156" i="15"/>
  <c r="V157" i="15" s="1"/>
  <c r="U156" i="15"/>
  <c r="U157" i="15" s="1"/>
  <c r="T156" i="15"/>
  <c r="T157" i="15" s="1"/>
  <c r="S156" i="15"/>
  <c r="S157" i="15" s="1"/>
  <c r="R156" i="15"/>
  <c r="R157" i="15" s="1"/>
  <c r="Q156" i="15"/>
  <c r="Q157" i="15" s="1"/>
  <c r="P156" i="15"/>
  <c r="P157" i="15" s="1"/>
  <c r="O156" i="15"/>
  <c r="O157" i="15" s="1"/>
  <c r="N156" i="15"/>
  <c r="N157" i="15" s="1"/>
  <c r="M156" i="15"/>
  <c r="M157" i="15" s="1"/>
  <c r="L156" i="15"/>
  <c r="L157" i="15" s="1"/>
  <c r="K156" i="15"/>
  <c r="K157" i="15" s="1"/>
  <c r="J156" i="15"/>
  <c r="J157" i="15" s="1"/>
  <c r="I156" i="15"/>
  <c r="I157" i="15" s="1"/>
  <c r="H156" i="15"/>
  <c r="H157" i="15" s="1"/>
  <c r="G156" i="15"/>
  <c r="G157" i="15" s="1"/>
  <c r="F156" i="15"/>
  <c r="F157" i="15" s="1"/>
  <c r="C156" i="15"/>
  <c r="C157" i="15" s="1"/>
  <c r="B156" i="15"/>
  <c r="B157" i="15" s="1"/>
  <c r="CW153" i="15"/>
  <c r="CV153" i="15"/>
  <c r="CV154" i="15" s="1"/>
  <c r="CU153" i="15"/>
  <c r="CU154" i="15" s="1"/>
  <c r="CT153" i="15"/>
  <c r="CT154" i="15" s="1"/>
  <c r="CS153" i="15"/>
  <c r="CS154" i="15" s="1"/>
  <c r="CR153" i="15"/>
  <c r="CR154" i="15" s="1"/>
  <c r="CQ153" i="15"/>
  <c r="CQ154" i="15" s="1"/>
  <c r="CP153" i="15"/>
  <c r="CP154" i="15" s="1"/>
  <c r="CO153" i="15"/>
  <c r="CO154" i="15" s="1"/>
  <c r="CN153" i="15"/>
  <c r="CN154" i="15" s="1"/>
  <c r="CM153" i="15"/>
  <c r="CM154" i="15" s="1"/>
  <c r="CL153" i="15"/>
  <c r="CL154" i="15" s="1"/>
  <c r="CK153" i="15"/>
  <c r="CK154" i="15" s="1"/>
  <c r="CJ153" i="15"/>
  <c r="CJ154" i="15" s="1"/>
  <c r="CI153" i="15"/>
  <c r="CI154" i="15" s="1"/>
  <c r="CH153" i="15"/>
  <c r="CH154" i="15" s="1"/>
  <c r="CG153" i="15"/>
  <c r="CG154" i="15" s="1"/>
  <c r="CF153" i="15"/>
  <c r="CF154" i="15" s="1"/>
  <c r="CE153" i="15"/>
  <c r="CE154" i="15" s="1"/>
  <c r="CD153" i="15"/>
  <c r="CD154" i="15" s="1"/>
  <c r="CC153" i="15"/>
  <c r="CC154" i="15" s="1"/>
  <c r="CB153" i="15"/>
  <c r="CB154" i="15" s="1"/>
  <c r="CA153" i="15"/>
  <c r="CA154" i="15" s="1"/>
  <c r="BZ153" i="15"/>
  <c r="BZ154" i="15" s="1"/>
  <c r="BY153" i="15"/>
  <c r="BY154" i="15" s="1"/>
  <c r="BX153" i="15"/>
  <c r="BX154" i="15" s="1"/>
  <c r="BW153" i="15"/>
  <c r="BW154" i="15" s="1"/>
  <c r="BV153" i="15"/>
  <c r="BV154" i="15" s="1"/>
  <c r="BU153" i="15"/>
  <c r="BU154" i="15" s="1"/>
  <c r="BT153" i="15"/>
  <c r="BT154" i="15" s="1"/>
  <c r="BS153" i="15"/>
  <c r="BS154" i="15" s="1"/>
  <c r="BR153" i="15"/>
  <c r="BR154" i="15" s="1"/>
  <c r="BQ153" i="15"/>
  <c r="BQ154" i="15" s="1"/>
  <c r="BP153" i="15"/>
  <c r="BP154" i="15" s="1"/>
  <c r="BO153" i="15"/>
  <c r="BO154" i="15" s="1"/>
  <c r="BN153" i="15"/>
  <c r="BN154" i="15" s="1"/>
  <c r="BM153" i="15"/>
  <c r="BM154" i="15" s="1"/>
  <c r="BL153" i="15"/>
  <c r="BL154" i="15" s="1"/>
  <c r="BK153" i="15"/>
  <c r="BK154" i="15" s="1"/>
  <c r="BJ153" i="15"/>
  <c r="BJ154" i="15" s="1"/>
  <c r="BI153" i="15"/>
  <c r="BI154" i="15" s="1"/>
  <c r="BH153" i="15"/>
  <c r="BH154" i="15" s="1"/>
  <c r="BG153" i="15"/>
  <c r="BG154" i="15" s="1"/>
  <c r="BF153" i="15"/>
  <c r="BF154" i="15" s="1"/>
  <c r="BE153" i="15"/>
  <c r="BE154" i="15" s="1"/>
  <c r="BD153" i="15"/>
  <c r="BD154" i="15" s="1"/>
  <c r="BC153" i="15"/>
  <c r="BC154" i="15" s="1"/>
  <c r="BB153" i="15"/>
  <c r="BB154" i="15" s="1"/>
  <c r="BA153" i="15"/>
  <c r="BA154" i="15" s="1"/>
  <c r="AZ153" i="15"/>
  <c r="AZ154" i="15" s="1"/>
  <c r="AY153" i="15"/>
  <c r="AY154" i="15" s="1"/>
  <c r="AX153" i="15"/>
  <c r="AX154" i="15" s="1"/>
  <c r="AW153" i="15"/>
  <c r="AW154" i="15" s="1"/>
  <c r="AV153" i="15"/>
  <c r="AV154" i="15" s="1"/>
  <c r="AU153" i="15"/>
  <c r="AU154" i="15" s="1"/>
  <c r="AT153" i="15"/>
  <c r="AT154" i="15" s="1"/>
  <c r="AS153" i="15"/>
  <c r="AS154" i="15" s="1"/>
  <c r="AR153" i="15"/>
  <c r="AR154" i="15" s="1"/>
  <c r="AQ153" i="15"/>
  <c r="AQ154" i="15" s="1"/>
  <c r="AP153" i="15"/>
  <c r="AP154" i="15" s="1"/>
  <c r="AO153" i="15"/>
  <c r="AO154" i="15" s="1"/>
  <c r="AN153" i="15"/>
  <c r="AN154" i="15" s="1"/>
  <c r="AM153" i="15"/>
  <c r="AM154" i="15" s="1"/>
  <c r="AL153" i="15"/>
  <c r="AL154" i="15" s="1"/>
  <c r="AK153" i="15"/>
  <c r="AK154" i="15" s="1"/>
  <c r="AJ153" i="15"/>
  <c r="AJ154" i="15" s="1"/>
  <c r="AI153" i="15"/>
  <c r="AI154" i="15" s="1"/>
  <c r="AH153" i="15"/>
  <c r="AH154" i="15" s="1"/>
  <c r="AG153" i="15"/>
  <c r="AG154" i="15" s="1"/>
  <c r="AF153" i="15"/>
  <c r="AF154" i="15" s="1"/>
  <c r="AE153" i="15"/>
  <c r="AE154" i="15" s="1"/>
  <c r="AD153" i="15"/>
  <c r="AD154" i="15" s="1"/>
  <c r="AC153" i="15"/>
  <c r="AC154" i="15" s="1"/>
  <c r="AB153" i="15"/>
  <c r="AB154" i="15" s="1"/>
  <c r="AA153" i="15"/>
  <c r="AA154" i="15" s="1"/>
  <c r="Z153" i="15"/>
  <c r="Z154" i="15" s="1"/>
  <c r="Y153" i="15"/>
  <c r="Y154" i="15" s="1"/>
  <c r="X153" i="15"/>
  <c r="X154" i="15" s="1"/>
  <c r="W153" i="15"/>
  <c r="W154" i="15" s="1"/>
  <c r="V153" i="15"/>
  <c r="V154" i="15" s="1"/>
  <c r="U153" i="15"/>
  <c r="U154" i="15" s="1"/>
  <c r="T153" i="15"/>
  <c r="T154" i="15" s="1"/>
  <c r="S153" i="15"/>
  <c r="S154" i="15" s="1"/>
  <c r="R153" i="15"/>
  <c r="R154" i="15" s="1"/>
  <c r="Q153" i="15"/>
  <c r="Q154" i="15" s="1"/>
  <c r="P153" i="15"/>
  <c r="P154" i="15" s="1"/>
  <c r="O153" i="15"/>
  <c r="O154" i="15" s="1"/>
  <c r="N153" i="15"/>
  <c r="N154" i="15" s="1"/>
  <c r="M153" i="15"/>
  <c r="M154" i="15" s="1"/>
  <c r="L153" i="15"/>
  <c r="L154" i="15" s="1"/>
  <c r="K153" i="15"/>
  <c r="K154" i="15" s="1"/>
  <c r="J153" i="15"/>
  <c r="J154" i="15" s="1"/>
  <c r="I153" i="15"/>
  <c r="I154" i="15" s="1"/>
  <c r="H153" i="15"/>
  <c r="H154" i="15" s="1"/>
  <c r="G153" i="15"/>
  <c r="G154" i="15" s="1"/>
  <c r="F153" i="15"/>
  <c r="F154" i="15" s="1"/>
  <c r="C153" i="15"/>
  <c r="C154" i="15" s="1"/>
  <c r="B153" i="15"/>
  <c r="B154" i="15" s="1"/>
  <c r="CW150" i="15"/>
  <c r="CV150" i="15"/>
  <c r="CV151" i="15" s="1"/>
  <c r="CU150" i="15"/>
  <c r="CU151" i="15" s="1"/>
  <c r="CT150" i="15"/>
  <c r="CT151" i="15" s="1"/>
  <c r="CS150" i="15"/>
  <c r="CS151" i="15" s="1"/>
  <c r="CR150" i="15"/>
  <c r="CR151" i="15" s="1"/>
  <c r="CQ150" i="15"/>
  <c r="CQ151" i="15" s="1"/>
  <c r="CP150" i="15"/>
  <c r="CP151" i="15" s="1"/>
  <c r="CO150" i="15"/>
  <c r="CO151" i="15" s="1"/>
  <c r="CN150" i="15"/>
  <c r="CN151" i="15" s="1"/>
  <c r="CM150" i="15"/>
  <c r="CM151" i="15" s="1"/>
  <c r="CL150" i="15"/>
  <c r="CL151" i="15" s="1"/>
  <c r="CK150" i="15"/>
  <c r="CK151" i="15" s="1"/>
  <c r="CJ150" i="15"/>
  <c r="CJ151" i="15" s="1"/>
  <c r="CI150" i="15"/>
  <c r="CI151" i="15" s="1"/>
  <c r="CH150" i="15"/>
  <c r="CH151" i="15" s="1"/>
  <c r="CG150" i="15"/>
  <c r="CG151" i="15" s="1"/>
  <c r="CF150" i="15"/>
  <c r="CF151" i="15" s="1"/>
  <c r="CE150" i="15"/>
  <c r="CE151" i="15" s="1"/>
  <c r="CD150" i="15"/>
  <c r="CD151" i="15" s="1"/>
  <c r="CC150" i="15"/>
  <c r="CC151" i="15" s="1"/>
  <c r="CB150" i="15"/>
  <c r="CB151" i="15" s="1"/>
  <c r="CA150" i="15"/>
  <c r="CA151" i="15" s="1"/>
  <c r="BZ150" i="15"/>
  <c r="BZ151" i="15" s="1"/>
  <c r="BY150" i="15"/>
  <c r="BY151" i="15" s="1"/>
  <c r="BX150" i="15"/>
  <c r="BX151" i="15" s="1"/>
  <c r="BW150" i="15"/>
  <c r="BW151" i="15" s="1"/>
  <c r="BV150" i="15"/>
  <c r="BV151" i="15" s="1"/>
  <c r="BU150" i="15"/>
  <c r="BU151" i="15" s="1"/>
  <c r="BT150" i="15"/>
  <c r="BT151" i="15" s="1"/>
  <c r="BS150" i="15"/>
  <c r="BS151" i="15" s="1"/>
  <c r="BR150" i="15"/>
  <c r="BR151" i="15" s="1"/>
  <c r="BQ150" i="15"/>
  <c r="BQ151" i="15" s="1"/>
  <c r="BP150" i="15"/>
  <c r="BP151" i="15" s="1"/>
  <c r="BO150" i="15"/>
  <c r="BO151" i="15" s="1"/>
  <c r="BN150" i="15"/>
  <c r="BN151" i="15" s="1"/>
  <c r="BM150" i="15"/>
  <c r="BM151" i="15" s="1"/>
  <c r="BL150" i="15"/>
  <c r="BL151" i="15" s="1"/>
  <c r="BK150" i="15"/>
  <c r="BK151" i="15" s="1"/>
  <c r="BJ150" i="15"/>
  <c r="BJ151" i="15" s="1"/>
  <c r="BI150" i="15"/>
  <c r="BI151" i="15" s="1"/>
  <c r="BH150" i="15"/>
  <c r="BH151" i="15" s="1"/>
  <c r="BG150" i="15"/>
  <c r="BG151" i="15" s="1"/>
  <c r="BF150" i="15"/>
  <c r="BF151" i="15" s="1"/>
  <c r="BE150" i="15"/>
  <c r="BE151" i="15" s="1"/>
  <c r="BD150" i="15"/>
  <c r="BD151" i="15" s="1"/>
  <c r="BC150" i="15"/>
  <c r="BC151" i="15" s="1"/>
  <c r="BB150" i="15"/>
  <c r="BB151" i="15" s="1"/>
  <c r="BA150" i="15"/>
  <c r="BA151" i="15" s="1"/>
  <c r="AZ150" i="15"/>
  <c r="AZ151" i="15" s="1"/>
  <c r="AY150" i="15"/>
  <c r="AY151" i="15" s="1"/>
  <c r="AX150" i="15"/>
  <c r="AX151" i="15" s="1"/>
  <c r="AW150" i="15"/>
  <c r="AW151" i="15" s="1"/>
  <c r="AV150" i="15"/>
  <c r="AV151" i="15" s="1"/>
  <c r="AU150" i="15"/>
  <c r="AU151" i="15" s="1"/>
  <c r="AT150" i="15"/>
  <c r="AT151" i="15" s="1"/>
  <c r="AS150" i="15"/>
  <c r="AS151" i="15" s="1"/>
  <c r="AR150" i="15"/>
  <c r="AR151" i="15" s="1"/>
  <c r="AQ150" i="15"/>
  <c r="AQ151" i="15" s="1"/>
  <c r="AP150" i="15"/>
  <c r="AP151" i="15" s="1"/>
  <c r="AO150" i="15"/>
  <c r="AO151" i="15" s="1"/>
  <c r="AN150" i="15"/>
  <c r="AN151" i="15" s="1"/>
  <c r="AM150" i="15"/>
  <c r="AM151" i="15" s="1"/>
  <c r="AL150" i="15"/>
  <c r="AL151" i="15" s="1"/>
  <c r="AK150" i="15"/>
  <c r="AK151" i="15" s="1"/>
  <c r="AJ150" i="15"/>
  <c r="AJ151" i="15" s="1"/>
  <c r="AI150" i="15"/>
  <c r="AI151" i="15" s="1"/>
  <c r="AH150" i="15"/>
  <c r="AH151" i="15" s="1"/>
  <c r="AG150" i="15"/>
  <c r="AG151" i="15" s="1"/>
  <c r="AF150" i="15"/>
  <c r="AF151" i="15" s="1"/>
  <c r="AE150" i="15"/>
  <c r="AE151" i="15" s="1"/>
  <c r="AD150" i="15"/>
  <c r="AD151" i="15" s="1"/>
  <c r="AC150" i="15"/>
  <c r="AC151" i="15" s="1"/>
  <c r="AB150" i="15"/>
  <c r="AB151" i="15" s="1"/>
  <c r="AA150" i="15"/>
  <c r="AA151" i="15" s="1"/>
  <c r="Z150" i="15"/>
  <c r="Z151" i="15" s="1"/>
  <c r="Y150" i="15"/>
  <c r="Y151" i="15" s="1"/>
  <c r="X150" i="15"/>
  <c r="X151" i="15" s="1"/>
  <c r="W150" i="15"/>
  <c r="W151" i="15" s="1"/>
  <c r="V150" i="15"/>
  <c r="V151" i="15" s="1"/>
  <c r="U150" i="15"/>
  <c r="U151" i="15" s="1"/>
  <c r="T150" i="15"/>
  <c r="T151" i="15" s="1"/>
  <c r="S150" i="15"/>
  <c r="S151" i="15" s="1"/>
  <c r="R150" i="15"/>
  <c r="R151" i="15" s="1"/>
  <c r="Q150" i="15"/>
  <c r="Q151" i="15" s="1"/>
  <c r="P150" i="15"/>
  <c r="P151" i="15" s="1"/>
  <c r="O150" i="15"/>
  <c r="O151" i="15" s="1"/>
  <c r="N150" i="15"/>
  <c r="N151" i="15" s="1"/>
  <c r="M150" i="15"/>
  <c r="M151" i="15" s="1"/>
  <c r="L150" i="15"/>
  <c r="L151" i="15" s="1"/>
  <c r="K150" i="15"/>
  <c r="K151" i="15" s="1"/>
  <c r="J150" i="15"/>
  <c r="J151" i="15" s="1"/>
  <c r="I150" i="15"/>
  <c r="I151" i="15" s="1"/>
  <c r="H150" i="15"/>
  <c r="H151" i="15" s="1"/>
  <c r="G150" i="15"/>
  <c r="G151" i="15" s="1"/>
  <c r="F150" i="15"/>
  <c r="F151" i="15" s="1"/>
  <c r="C150" i="15"/>
  <c r="C151" i="15" s="1"/>
  <c r="B150" i="15"/>
  <c r="B151" i="15" s="1"/>
  <c r="CW147" i="15"/>
  <c r="CV147" i="15"/>
  <c r="CV148" i="15" s="1"/>
  <c r="CU147" i="15"/>
  <c r="CU148" i="15" s="1"/>
  <c r="CT147" i="15"/>
  <c r="CT148" i="15" s="1"/>
  <c r="CS147" i="15"/>
  <c r="CS148" i="15" s="1"/>
  <c r="CR147" i="15"/>
  <c r="CR148" i="15" s="1"/>
  <c r="CQ147" i="15"/>
  <c r="CQ148" i="15" s="1"/>
  <c r="CP147" i="15"/>
  <c r="CP148" i="15" s="1"/>
  <c r="CO147" i="15"/>
  <c r="CO148" i="15" s="1"/>
  <c r="CN147" i="15"/>
  <c r="CN148" i="15" s="1"/>
  <c r="CM147" i="15"/>
  <c r="CM148" i="15" s="1"/>
  <c r="CL147" i="15"/>
  <c r="CL148" i="15" s="1"/>
  <c r="CK147" i="15"/>
  <c r="CK148" i="15" s="1"/>
  <c r="CJ147" i="15"/>
  <c r="CJ148" i="15" s="1"/>
  <c r="CI147" i="15"/>
  <c r="CI148" i="15" s="1"/>
  <c r="CH147" i="15"/>
  <c r="CH148" i="15" s="1"/>
  <c r="CG147" i="15"/>
  <c r="CG148" i="15" s="1"/>
  <c r="CF147" i="15"/>
  <c r="CF148" i="15" s="1"/>
  <c r="CE147" i="15"/>
  <c r="CE148" i="15" s="1"/>
  <c r="CD147" i="15"/>
  <c r="CD148" i="15" s="1"/>
  <c r="CC147" i="15"/>
  <c r="CC148" i="15" s="1"/>
  <c r="CB147" i="15"/>
  <c r="CB148" i="15" s="1"/>
  <c r="CA147" i="15"/>
  <c r="CA148" i="15" s="1"/>
  <c r="BZ147" i="15"/>
  <c r="BZ148" i="15" s="1"/>
  <c r="BY147" i="15"/>
  <c r="BY148" i="15" s="1"/>
  <c r="BX147" i="15"/>
  <c r="BX148" i="15" s="1"/>
  <c r="BW147" i="15"/>
  <c r="BW148" i="15" s="1"/>
  <c r="BV147" i="15"/>
  <c r="BV148" i="15" s="1"/>
  <c r="BU147" i="15"/>
  <c r="BU148" i="15" s="1"/>
  <c r="BT147" i="15"/>
  <c r="BT148" i="15" s="1"/>
  <c r="BS147" i="15"/>
  <c r="BS148" i="15" s="1"/>
  <c r="BR147" i="15"/>
  <c r="BR148" i="15" s="1"/>
  <c r="BQ147" i="15"/>
  <c r="BQ148" i="15" s="1"/>
  <c r="BP147" i="15"/>
  <c r="BP148" i="15" s="1"/>
  <c r="BO147" i="15"/>
  <c r="BO148" i="15" s="1"/>
  <c r="BN147" i="15"/>
  <c r="BN148" i="15" s="1"/>
  <c r="BM147" i="15"/>
  <c r="BM148" i="15" s="1"/>
  <c r="BL147" i="15"/>
  <c r="BL148" i="15" s="1"/>
  <c r="BK147" i="15"/>
  <c r="BK148" i="15" s="1"/>
  <c r="BJ147" i="15"/>
  <c r="BJ148" i="15" s="1"/>
  <c r="BI147" i="15"/>
  <c r="BI148" i="15" s="1"/>
  <c r="BH147" i="15"/>
  <c r="BH148" i="15" s="1"/>
  <c r="BG147" i="15"/>
  <c r="BG148" i="15" s="1"/>
  <c r="BF147" i="15"/>
  <c r="BF148" i="15" s="1"/>
  <c r="BE147" i="15"/>
  <c r="BE148" i="15" s="1"/>
  <c r="BD147" i="15"/>
  <c r="BD148" i="15" s="1"/>
  <c r="BC147" i="15"/>
  <c r="BC148" i="15" s="1"/>
  <c r="BB147" i="15"/>
  <c r="BB148" i="15" s="1"/>
  <c r="BA147" i="15"/>
  <c r="BA148" i="15" s="1"/>
  <c r="AZ147" i="15"/>
  <c r="AZ148" i="15" s="1"/>
  <c r="AY147" i="15"/>
  <c r="AY148" i="15" s="1"/>
  <c r="AX147" i="15"/>
  <c r="AX148" i="15" s="1"/>
  <c r="AW147" i="15"/>
  <c r="AW148" i="15" s="1"/>
  <c r="AV147" i="15"/>
  <c r="AV148" i="15" s="1"/>
  <c r="AU147" i="15"/>
  <c r="AU148" i="15" s="1"/>
  <c r="AT147" i="15"/>
  <c r="AT148" i="15" s="1"/>
  <c r="AS147" i="15"/>
  <c r="AS148" i="15" s="1"/>
  <c r="AR147" i="15"/>
  <c r="AR148" i="15" s="1"/>
  <c r="AQ147" i="15"/>
  <c r="AQ148" i="15" s="1"/>
  <c r="AP147" i="15"/>
  <c r="AP148" i="15" s="1"/>
  <c r="AO147" i="15"/>
  <c r="AO148" i="15" s="1"/>
  <c r="AN147" i="15"/>
  <c r="AN148" i="15" s="1"/>
  <c r="AM147" i="15"/>
  <c r="AM148" i="15" s="1"/>
  <c r="AL147" i="15"/>
  <c r="AL148" i="15" s="1"/>
  <c r="AK147" i="15"/>
  <c r="AK148" i="15" s="1"/>
  <c r="AJ147" i="15"/>
  <c r="AJ148" i="15" s="1"/>
  <c r="AI147" i="15"/>
  <c r="AI148" i="15" s="1"/>
  <c r="AH147" i="15"/>
  <c r="AH148" i="15" s="1"/>
  <c r="AG147" i="15"/>
  <c r="AG148" i="15" s="1"/>
  <c r="AF147" i="15"/>
  <c r="AF148" i="15" s="1"/>
  <c r="AE147" i="15"/>
  <c r="AE148" i="15" s="1"/>
  <c r="AD147" i="15"/>
  <c r="AD148" i="15" s="1"/>
  <c r="AC147" i="15"/>
  <c r="AC148" i="15" s="1"/>
  <c r="AB147" i="15"/>
  <c r="AB148" i="15" s="1"/>
  <c r="AA147" i="15"/>
  <c r="AA148" i="15" s="1"/>
  <c r="Z147" i="15"/>
  <c r="Z148" i="15" s="1"/>
  <c r="Y147" i="15"/>
  <c r="Y148" i="15" s="1"/>
  <c r="X147" i="15"/>
  <c r="X148" i="15" s="1"/>
  <c r="W147" i="15"/>
  <c r="W148" i="15" s="1"/>
  <c r="V147" i="15"/>
  <c r="V148" i="15" s="1"/>
  <c r="U147" i="15"/>
  <c r="U148" i="15" s="1"/>
  <c r="T147" i="15"/>
  <c r="T148" i="15" s="1"/>
  <c r="S147" i="15"/>
  <c r="S148" i="15" s="1"/>
  <c r="R147" i="15"/>
  <c r="R148" i="15" s="1"/>
  <c r="Q147" i="15"/>
  <c r="Q148" i="15" s="1"/>
  <c r="P147" i="15"/>
  <c r="P148" i="15" s="1"/>
  <c r="O147" i="15"/>
  <c r="O148" i="15" s="1"/>
  <c r="N147" i="15"/>
  <c r="N148" i="15" s="1"/>
  <c r="M147" i="15"/>
  <c r="M148" i="15" s="1"/>
  <c r="L147" i="15"/>
  <c r="L148" i="15" s="1"/>
  <c r="K147" i="15"/>
  <c r="K148" i="15" s="1"/>
  <c r="J147" i="15"/>
  <c r="J148" i="15" s="1"/>
  <c r="I147" i="15"/>
  <c r="I148" i="15" s="1"/>
  <c r="H147" i="15"/>
  <c r="H148" i="15" s="1"/>
  <c r="G147" i="15"/>
  <c r="G148" i="15" s="1"/>
  <c r="F147" i="15"/>
  <c r="F148" i="15" s="1"/>
  <c r="C147" i="15"/>
  <c r="C148" i="15" s="1"/>
  <c r="B147" i="15"/>
  <c r="B148" i="15" s="1"/>
  <c r="CW144" i="15"/>
  <c r="CV144" i="15"/>
  <c r="CV145" i="15" s="1"/>
  <c r="CU144" i="15"/>
  <c r="CU145" i="15" s="1"/>
  <c r="CT144" i="15"/>
  <c r="CT145" i="15" s="1"/>
  <c r="CS144" i="15"/>
  <c r="CS145" i="15" s="1"/>
  <c r="CR144" i="15"/>
  <c r="CR145" i="15" s="1"/>
  <c r="CQ144" i="15"/>
  <c r="CQ145" i="15" s="1"/>
  <c r="CP144" i="15"/>
  <c r="CP145" i="15" s="1"/>
  <c r="CO144" i="15"/>
  <c r="CO145" i="15" s="1"/>
  <c r="CN144" i="15"/>
  <c r="CN145" i="15" s="1"/>
  <c r="CM144" i="15"/>
  <c r="CM145" i="15" s="1"/>
  <c r="CL144" i="15"/>
  <c r="CL145" i="15" s="1"/>
  <c r="CK144" i="15"/>
  <c r="CK145" i="15" s="1"/>
  <c r="CJ144" i="15"/>
  <c r="CJ145" i="15" s="1"/>
  <c r="CI144" i="15"/>
  <c r="CI145" i="15" s="1"/>
  <c r="CH144" i="15"/>
  <c r="CH145" i="15" s="1"/>
  <c r="CG144" i="15"/>
  <c r="CG145" i="15" s="1"/>
  <c r="CF144" i="15"/>
  <c r="CF145" i="15" s="1"/>
  <c r="CE144" i="15"/>
  <c r="CE145" i="15" s="1"/>
  <c r="CD144" i="15"/>
  <c r="CD145" i="15" s="1"/>
  <c r="CC144" i="15"/>
  <c r="CC145" i="15" s="1"/>
  <c r="CB144" i="15"/>
  <c r="CB145" i="15" s="1"/>
  <c r="CA144" i="15"/>
  <c r="CA145" i="15" s="1"/>
  <c r="BZ144" i="15"/>
  <c r="BZ145" i="15" s="1"/>
  <c r="BY144" i="15"/>
  <c r="BY145" i="15" s="1"/>
  <c r="BX144" i="15"/>
  <c r="BX145" i="15" s="1"/>
  <c r="BW144" i="15"/>
  <c r="BW145" i="15" s="1"/>
  <c r="BV144" i="15"/>
  <c r="BV145" i="15" s="1"/>
  <c r="BU144" i="15"/>
  <c r="BU145" i="15" s="1"/>
  <c r="BT144" i="15"/>
  <c r="BT145" i="15" s="1"/>
  <c r="BS144" i="15"/>
  <c r="BS145" i="15" s="1"/>
  <c r="BR144" i="15"/>
  <c r="BR145" i="15" s="1"/>
  <c r="BQ144" i="15"/>
  <c r="BQ145" i="15" s="1"/>
  <c r="BP144" i="15"/>
  <c r="BP145" i="15" s="1"/>
  <c r="BO144" i="15"/>
  <c r="BO145" i="15" s="1"/>
  <c r="BN144" i="15"/>
  <c r="BN145" i="15" s="1"/>
  <c r="BM144" i="15"/>
  <c r="BM145" i="15" s="1"/>
  <c r="BL144" i="15"/>
  <c r="BL145" i="15" s="1"/>
  <c r="BK144" i="15"/>
  <c r="BK145" i="15" s="1"/>
  <c r="BJ144" i="15"/>
  <c r="BJ145" i="15" s="1"/>
  <c r="BI144" i="15"/>
  <c r="BI145" i="15" s="1"/>
  <c r="BH144" i="15"/>
  <c r="BH145" i="15" s="1"/>
  <c r="BG144" i="15"/>
  <c r="BG145" i="15" s="1"/>
  <c r="BF144" i="15"/>
  <c r="BF145" i="15" s="1"/>
  <c r="BE144" i="15"/>
  <c r="BE145" i="15" s="1"/>
  <c r="BD144" i="15"/>
  <c r="BD145" i="15" s="1"/>
  <c r="BC144" i="15"/>
  <c r="BC145" i="15" s="1"/>
  <c r="BB144" i="15"/>
  <c r="BB145" i="15" s="1"/>
  <c r="BA144" i="15"/>
  <c r="BA145" i="15" s="1"/>
  <c r="AZ144" i="15"/>
  <c r="AZ145" i="15" s="1"/>
  <c r="AY144" i="15"/>
  <c r="AY145" i="15" s="1"/>
  <c r="AX144" i="15"/>
  <c r="AX145" i="15" s="1"/>
  <c r="AW144" i="15"/>
  <c r="AW145" i="15" s="1"/>
  <c r="AV144" i="15"/>
  <c r="AV145" i="15" s="1"/>
  <c r="AU144" i="15"/>
  <c r="AU145" i="15" s="1"/>
  <c r="AT144" i="15"/>
  <c r="AT145" i="15" s="1"/>
  <c r="AS144" i="15"/>
  <c r="AS145" i="15" s="1"/>
  <c r="AR144" i="15"/>
  <c r="AR145" i="15" s="1"/>
  <c r="AQ144" i="15"/>
  <c r="AQ145" i="15" s="1"/>
  <c r="AP144" i="15"/>
  <c r="AP145" i="15" s="1"/>
  <c r="AO144" i="15"/>
  <c r="AO145" i="15" s="1"/>
  <c r="AN144" i="15"/>
  <c r="AN145" i="15" s="1"/>
  <c r="AM144" i="15"/>
  <c r="AM145" i="15" s="1"/>
  <c r="AL144" i="15"/>
  <c r="AL145" i="15" s="1"/>
  <c r="AK144" i="15"/>
  <c r="AK145" i="15" s="1"/>
  <c r="AJ144" i="15"/>
  <c r="AJ145" i="15" s="1"/>
  <c r="AI144" i="15"/>
  <c r="AI145" i="15" s="1"/>
  <c r="AH144" i="15"/>
  <c r="AH145" i="15" s="1"/>
  <c r="AG144" i="15"/>
  <c r="AG145" i="15" s="1"/>
  <c r="AF144" i="15"/>
  <c r="AF145" i="15" s="1"/>
  <c r="AE144" i="15"/>
  <c r="AE145" i="15" s="1"/>
  <c r="AD144" i="15"/>
  <c r="AD145" i="15" s="1"/>
  <c r="AC144" i="15"/>
  <c r="AC145" i="15" s="1"/>
  <c r="AB144" i="15"/>
  <c r="AB145" i="15" s="1"/>
  <c r="AA144" i="15"/>
  <c r="AA145" i="15" s="1"/>
  <c r="Z144" i="15"/>
  <c r="Z145" i="15" s="1"/>
  <c r="Y144" i="15"/>
  <c r="Y145" i="15" s="1"/>
  <c r="X144" i="15"/>
  <c r="X145" i="15" s="1"/>
  <c r="W144" i="15"/>
  <c r="W145" i="15" s="1"/>
  <c r="V144" i="15"/>
  <c r="V145" i="15" s="1"/>
  <c r="U144" i="15"/>
  <c r="U145" i="15" s="1"/>
  <c r="T144" i="15"/>
  <c r="T145" i="15" s="1"/>
  <c r="S144" i="15"/>
  <c r="S145" i="15" s="1"/>
  <c r="R144" i="15"/>
  <c r="R145" i="15" s="1"/>
  <c r="Q144" i="15"/>
  <c r="Q145" i="15" s="1"/>
  <c r="P144" i="15"/>
  <c r="P145" i="15" s="1"/>
  <c r="O144" i="15"/>
  <c r="O145" i="15" s="1"/>
  <c r="N144" i="15"/>
  <c r="N145" i="15" s="1"/>
  <c r="M144" i="15"/>
  <c r="M145" i="15" s="1"/>
  <c r="L144" i="15"/>
  <c r="L145" i="15" s="1"/>
  <c r="K144" i="15"/>
  <c r="K145" i="15" s="1"/>
  <c r="J144" i="15"/>
  <c r="J145" i="15" s="1"/>
  <c r="I144" i="15"/>
  <c r="I145" i="15" s="1"/>
  <c r="H144" i="15"/>
  <c r="H145" i="15" s="1"/>
  <c r="G144" i="15"/>
  <c r="G145" i="15" s="1"/>
  <c r="F144" i="15"/>
  <c r="F145" i="15" s="1"/>
  <c r="C144" i="15"/>
  <c r="C145" i="15" s="1"/>
  <c r="B144" i="15"/>
  <c r="B145" i="15" s="1"/>
  <c r="CW141" i="15"/>
  <c r="CV141" i="15"/>
  <c r="CV142" i="15" s="1"/>
  <c r="CU141" i="15"/>
  <c r="CU142" i="15" s="1"/>
  <c r="CT141" i="15"/>
  <c r="CT142" i="15" s="1"/>
  <c r="CS141" i="15"/>
  <c r="CS142" i="15" s="1"/>
  <c r="CR141" i="15"/>
  <c r="CR142" i="15" s="1"/>
  <c r="CQ141" i="15"/>
  <c r="CQ142" i="15" s="1"/>
  <c r="CP141" i="15"/>
  <c r="CP142" i="15" s="1"/>
  <c r="CO141" i="15"/>
  <c r="CO142" i="15" s="1"/>
  <c r="CN141" i="15"/>
  <c r="CN142" i="15" s="1"/>
  <c r="CM141" i="15"/>
  <c r="CM142" i="15" s="1"/>
  <c r="CL141" i="15"/>
  <c r="CL142" i="15" s="1"/>
  <c r="CK141" i="15"/>
  <c r="CK142" i="15" s="1"/>
  <c r="CJ141" i="15"/>
  <c r="CJ142" i="15" s="1"/>
  <c r="CI141" i="15"/>
  <c r="CI142" i="15" s="1"/>
  <c r="CH141" i="15"/>
  <c r="CH142" i="15" s="1"/>
  <c r="CG141" i="15"/>
  <c r="CG142" i="15" s="1"/>
  <c r="CF141" i="15"/>
  <c r="CF142" i="15" s="1"/>
  <c r="CE141" i="15"/>
  <c r="CE142" i="15" s="1"/>
  <c r="CD141" i="15"/>
  <c r="CD142" i="15" s="1"/>
  <c r="CC141" i="15"/>
  <c r="CC142" i="15" s="1"/>
  <c r="CB141" i="15"/>
  <c r="CB142" i="15" s="1"/>
  <c r="CA141" i="15"/>
  <c r="CA142" i="15" s="1"/>
  <c r="BZ141" i="15"/>
  <c r="BZ142" i="15" s="1"/>
  <c r="BY141" i="15"/>
  <c r="BY142" i="15" s="1"/>
  <c r="BX141" i="15"/>
  <c r="BX142" i="15" s="1"/>
  <c r="BW141" i="15"/>
  <c r="BW142" i="15" s="1"/>
  <c r="BV141" i="15"/>
  <c r="BV142" i="15" s="1"/>
  <c r="BU141" i="15"/>
  <c r="BU142" i="15" s="1"/>
  <c r="BT141" i="15"/>
  <c r="BT142" i="15" s="1"/>
  <c r="BS141" i="15"/>
  <c r="BS142" i="15" s="1"/>
  <c r="BR141" i="15"/>
  <c r="BR142" i="15" s="1"/>
  <c r="BQ141" i="15"/>
  <c r="BQ142" i="15" s="1"/>
  <c r="BP141" i="15"/>
  <c r="BP142" i="15" s="1"/>
  <c r="BO141" i="15"/>
  <c r="BO142" i="15" s="1"/>
  <c r="BN141" i="15"/>
  <c r="BN142" i="15" s="1"/>
  <c r="BM141" i="15"/>
  <c r="BM142" i="15" s="1"/>
  <c r="BL141" i="15"/>
  <c r="BL142" i="15" s="1"/>
  <c r="BK141" i="15"/>
  <c r="BK142" i="15" s="1"/>
  <c r="BJ141" i="15"/>
  <c r="BJ142" i="15" s="1"/>
  <c r="BI141" i="15"/>
  <c r="BI142" i="15" s="1"/>
  <c r="BH141" i="15"/>
  <c r="BH142" i="15" s="1"/>
  <c r="BG141" i="15"/>
  <c r="BG142" i="15" s="1"/>
  <c r="BF141" i="15"/>
  <c r="BF142" i="15" s="1"/>
  <c r="BE141" i="15"/>
  <c r="BE142" i="15" s="1"/>
  <c r="BD141" i="15"/>
  <c r="BD142" i="15" s="1"/>
  <c r="BC141" i="15"/>
  <c r="BC142" i="15" s="1"/>
  <c r="BB141" i="15"/>
  <c r="BB142" i="15" s="1"/>
  <c r="BA141" i="15"/>
  <c r="BA142" i="15" s="1"/>
  <c r="AZ141" i="15"/>
  <c r="AZ142" i="15" s="1"/>
  <c r="AY141" i="15"/>
  <c r="AY142" i="15" s="1"/>
  <c r="AX141" i="15"/>
  <c r="AX142" i="15" s="1"/>
  <c r="AW141" i="15"/>
  <c r="AW142" i="15" s="1"/>
  <c r="AV141" i="15"/>
  <c r="AV142" i="15" s="1"/>
  <c r="AU141" i="15"/>
  <c r="AU142" i="15" s="1"/>
  <c r="AT141" i="15"/>
  <c r="AT142" i="15" s="1"/>
  <c r="AS141" i="15"/>
  <c r="AS142" i="15" s="1"/>
  <c r="AR141" i="15"/>
  <c r="AR142" i="15" s="1"/>
  <c r="AQ141" i="15"/>
  <c r="AQ142" i="15" s="1"/>
  <c r="AP141" i="15"/>
  <c r="AP142" i="15" s="1"/>
  <c r="AO141" i="15"/>
  <c r="AO142" i="15" s="1"/>
  <c r="AN141" i="15"/>
  <c r="AN142" i="15" s="1"/>
  <c r="AM141" i="15"/>
  <c r="AM142" i="15" s="1"/>
  <c r="AL141" i="15"/>
  <c r="AL142" i="15" s="1"/>
  <c r="AK141" i="15"/>
  <c r="AK142" i="15" s="1"/>
  <c r="AJ141" i="15"/>
  <c r="AJ142" i="15" s="1"/>
  <c r="AI141" i="15"/>
  <c r="AI142" i="15" s="1"/>
  <c r="AH141" i="15"/>
  <c r="AH142" i="15" s="1"/>
  <c r="AG141" i="15"/>
  <c r="AG142" i="15" s="1"/>
  <c r="AF141" i="15"/>
  <c r="AF142" i="15" s="1"/>
  <c r="AE141" i="15"/>
  <c r="AE142" i="15" s="1"/>
  <c r="AD141" i="15"/>
  <c r="AD142" i="15" s="1"/>
  <c r="AC141" i="15"/>
  <c r="AC142" i="15" s="1"/>
  <c r="AB141" i="15"/>
  <c r="AB142" i="15" s="1"/>
  <c r="AA141" i="15"/>
  <c r="AA142" i="15" s="1"/>
  <c r="Z141" i="15"/>
  <c r="Z142" i="15" s="1"/>
  <c r="Y141" i="15"/>
  <c r="Y142" i="15" s="1"/>
  <c r="X141" i="15"/>
  <c r="X142" i="15" s="1"/>
  <c r="W141" i="15"/>
  <c r="W142" i="15" s="1"/>
  <c r="V141" i="15"/>
  <c r="V142" i="15" s="1"/>
  <c r="U141" i="15"/>
  <c r="U142" i="15" s="1"/>
  <c r="T141" i="15"/>
  <c r="T142" i="15" s="1"/>
  <c r="S141" i="15"/>
  <c r="S142" i="15" s="1"/>
  <c r="R141" i="15"/>
  <c r="R142" i="15" s="1"/>
  <c r="Q141" i="15"/>
  <c r="Q142" i="15" s="1"/>
  <c r="P141" i="15"/>
  <c r="P142" i="15" s="1"/>
  <c r="O141" i="15"/>
  <c r="O142" i="15" s="1"/>
  <c r="N141" i="15"/>
  <c r="N142" i="15" s="1"/>
  <c r="M141" i="15"/>
  <c r="M142" i="15" s="1"/>
  <c r="L141" i="15"/>
  <c r="L142" i="15" s="1"/>
  <c r="K141" i="15"/>
  <c r="K142" i="15" s="1"/>
  <c r="J141" i="15"/>
  <c r="J142" i="15" s="1"/>
  <c r="I141" i="15"/>
  <c r="I142" i="15" s="1"/>
  <c r="H141" i="15"/>
  <c r="H142" i="15" s="1"/>
  <c r="G141" i="15"/>
  <c r="G142" i="15" s="1"/>
  <c r="F141" i="15"/>
  <c r="F142" i="15" s="1"/>
  <c r="C141" i="15"/>
  <c r="C142" i="15" s="1"/>
  <c r="B141" i="15"/>
  <c r="B142" i="15" s="1"/>
  <c r="CW138" i="15"/>
  <c r="CV138" i="15"/>
  <c r="CV139" i="15" s="1"/>
  <c r="CU138" i="15"/>
  <c r="CU139" i="15" s="1"/>
  <c r="CT138" i="15"/>
  <c r="CT139" i="15" s="1"/>
  <c r="CS138" i="15"/>
  <c r="CS139" i="15" s="1"/>
  <c r="CR138" i="15"/>
  <c r="CR139" i="15" s="1"/>
  <c r="CQ138" i="15"/>
  <c r="CQ139" i="15" s="1"/>
  <c r="CP138" i="15"/>
  <c r="CP139" i="15" s="1"/>
  <c r="CO138" i="15"/>
  <c r="CO139" i="15" s="1"/>
  <c r="CN138" i="15"/>
  <c r="CN139" i="15" s="1"/>
  <c r="CM138" i="15"/>
  <c r="CM139" i="15" s="1"/>
  <c r="CL138" i="15"/>
  <c r="CL139" i="15" s="1"/>
  <c r="CK138" i="15"/>
  <c r="CK139" i="15" s="1"/>
  <c r="CJ138" i="15"/>
  <c r="CJ139" i="15" s="1"/>
  <c r="CI138" i="15"/>
  <c r="CI139" i="15" s="1"/>
  <c r="CH138" i="15"/>
  <c r="CH139" i="15" s="1"/>
  <c r="CG138" i="15"/>
  <c r="CG139" i="15" s="1"/>
  <c r="CF138" i="15"/>
  <c r="CF139" i="15" s="1"/>
  <c r="CE138" i="15"/>
  <c r="CE139" i="15" s="1"/>
  <c r="CD138" i="15"/>
  <c r="CD139" i="15" s="1"/>
  <c r="CC138" i="15"/>
  <c r="CC139" i="15" s="1"/>
  <c r="CB138" i="15"/>
  <c r="CB139" i="15" s="1"/>
  <c r="CA138" i="15"/>
  <c r="CA139" i="15" s="1"/>
  <c r="BZ138" i="15"/>
  <c r="BZ139" i="15" s="1"/>
  <c r="BY138" i="15"/>
  <c r="BY139" i="15" s="1"/>
  <c r="BX138" i="15"/>
  <c r="BX139" i="15" s="1"/>
  <c r="BW138" i="15"/>
  <c r="BW139" i="15" s="1"/>
  <c r="BV138" i="15"/>
  <c r="BV139" i="15" s="1"/>
  <c r="BU138" i="15"/>
  <c r="BU139" i="15" s="1"/>
  <c r="BT138" i="15"/>
  <c r="BT139" i="15" s="1"/>
  <c r="BS138" i="15"/>
  <c r="BS139" i="15" s="1"/>
  <c r="BR138" i="15"/>
  <c r="BR139" i="15" s="1"/>
  <c r="BQ138" i="15"/>
  <c r="BQ139" i="15" s="1"/>
  <c r="BP138" i="15"/>
  <c r="BP139" i="15" s="1"/>
  <c r="BO138" i="15"/>
  <c r="BO139" i="15" s="1"/>
  <c r="BN138" i="15"/>
  <c r="BN139" i="15" s="1"/>
  <c r="BM138" i="15"/>
  <c r="BM139" i="15" s="1"/>
  <c r="BL138" i="15"/>
  <c r="BL139" i="15" s="1"/>
  <c r="BK138" i="15"/>
  <c r="BK139" i="15" s="1"/>
  <c r="BJ138" i="15"/>
  <c r="BJ139" i="15" s="1"/>
  <c r="BI138" i="15"/>
  <c r="BI139" i="15" s="1"/>
  <c r="BH138" i="15"/>
  <c r="BH139" i="15" s="1"/>
  <c r="BG138" i="15"/>
  <c r="BG139" i="15" s="1"/>
  <c r="BF138" i="15"/>
  <c r="BF139" i="15" s="1"/>
  <c r="BE138" i="15"/>
  <c r="BE139" i="15" s="1"/>
  <c r="BD138" i="15"/>
  <c r="BD139" i="15" s="1"/>
  <c r="BC138" i="15"/>
  <c r="BC139" i="15" s="1"/>
  <c r="BB138" i="15"/>
  <c r="BB139" i="15" s="1"/>
  <c r="BA138" i="15"/>
  <c r="BA139" i="15" s="1"/>
  <c r="AZ138" i="15"/>
  <c r="AZ139" i="15" s="1"/>
  <c r="AY138" i="15"/>
  <c r="AY139" i="15" s="1"/>
  <c r="AX138" i="15"/>
  <c r="AX139" i="15" s="1"/>
  <c r="AW138" i="15"/>
  <c r="AW139" i="15" s="1"/>
  <c r="AV138" i="15"/>
  <c r="AV139" i="15" s="1"/>
  <c r="AU138" i="15"/>
  <c r="AU139" i="15" s="1"/>
  <c r="AT138" i="15"/>
  <c r="AT139" i="15" s="1"/>
  <c r="AS138" i="15"/>
  <c r="AS139" i="15" s="1"/>
  <c r="AR138" i="15"/>
  <c r="AR139" i="15" s="1"/>
  <c r="AQ138" i="15"/>
  <c r="AQ139" i="15" s="1"/>
  <c r="AP138" i="15"/>
  <c r="AP139" i="15" s="1"/>
  <c r="AO138" i="15"/>
  <c r="AO139" i="15" s="1"/>
  <c r="AN138" i="15"/>
  <c r="AN139" i="15" s="1"/>
  <c r="AM138" i="15"/>
  <c r="AM139" i="15" s="1"/>
  <c r="AL138" i="15"/>
  <c r="AL139" i="15" s="1"/>
  <c r="AK138" i="15"/>
  <c r="AK139" i="15" s="1"/>
  <c r="AJ138" i="15"/>
  <c r="AJ139" i="15" s="1"/>
  <c r="AI138" i="15"/>
  <c r="AI139" i="15" s="1"/>
  <c r="AH138" i="15"/>
  <c r="AH139" i="15" s="1"/>
  <c r="AG138" i="15"/>
  <c r="AG139" i="15" s="1"/>
  <c r="AF138" i="15"/>
  <c r="AF139" i="15" s="1"/>
  <c r="AE138" i="15"/>
  <c r="AE139" i="15" s="1"/>
  <c r="AD138" i="15"/>
  <c r="AD139" i="15" s="1"/>
  <c r="AC138" i="15"/>
  <c r="AC139" i="15" s="1"/>
  <c r="AB138" i="15"/>
  <c r="AB139" i="15" s="1"/>
  <c r="AA138" i="15"/>
  <c r="AA139" i="15" s="1"/>
  <c r="Z138" i="15"/>
  <c r="Z139" i="15" s="1"/>
  <c r="Y138" i="15"/>
  <c r="Y139" i="15" s="1"/>
  <c r="X138" i="15"/>
  <c r="X139" i="15" s="1"/>
  <c r="W138" i="15"/>
  <c r="W139" i="15" s="1"/>
  <c r="V138" i="15"/>
  <c r="V139" i="15" s="1"/>
  <c r="U138" i="15"/>
  <c r="U139" i="15" s="1"/>
  <c r="T138" i="15"/>
  <c r="T139" i="15" s="1"/>
  <c r="S138" i="15"/>
  <c r="S139" i="15" s="1"/>
  <c r="R138" i="15"/>
  <c r="R139" i="15" s="1"/>
  <c r="Q138" i="15"/>
  <c r="Q139" i="15" s="1"/>
  <c r="P138" i="15"/>
  <c r="P139" i="15" s="1"/>
  <c r="O138" i="15"/>
  <c r="O139" i="15" s="1"/>
  <c r="N138" i="15"/>
  <c r="N139" i="15" s="1"/>
  <c r="M138" i="15"/>
  <c r="M139" i="15" s="1"/>
  <c r="L138" i="15"/>
  <c r="L139" i="15" s="1"/>
  <c r="K138" i="15"/>
  <c r="K139" i="15" s="1"/>
  <c r="J138" i="15"/>
  <c r="J139" i="15" s="1"/>
  <c r="I138" i="15"/>
  <c r="I139" i="15" s="1"/>
  <c r="H138" i="15"/>
  <c r="H139" i="15" s="1"/>
  <c r="G138" i="15"/>
  <c r="G139" i="15" s="1"/>
  <c r="F138" i="15"/>
  <c r="F139" i="15" s="1"/>
  <c r="C138" i="15"/>
  <c r="C139" i="15" s="1"/>
  <c r="B138" i="15"/>
  <c r="B139" i="15" s="1"/>
  <c r="CW135" i="15"/>
  <c r="CV135" i="15"/>
  <c r="CV136" i="15" s="1"/>
  <c r="CU135" i="15"/>
  <c r="CU136" i="15" s="1"/>
  <c r="CT135" i="15"/>
  <c r="CT136" i="15" s="1"/>
  <c r="CS135" i="15"/>
  <c r="CS136" i="15" s="1"/>
  <c r="CR135" i="15"/>
  <c r="CR136" i="15" s="1"/>
  <c r="CQ135" i="15"/>
  <c r="CQ136" i="15" s="1"/>
  <c r="CP135" i="15"/>
  <c r="CP136" i="15" s="1"/>
  <c r="CO135" i="15"/>
  <c r="CO136" i="15" s="1"/>
  <c r="CN135" i="15"/>
  <c r="CN136" i="15" s="1"/>
  <c r="CM135" i="15"/>
  <c r="CM136" i="15" s="1"/>
  <c r="CL135" i="15"/>
  <c r="CL136" i="15" s="1"/>
  <c r="CK135" i="15"/>
  <c r="CK136" i="15" s="1"/>
  <c r="CJ135" i="15"/>
  <c r="CJ136" i="15" s="1"/>
  <c r="CI135" i="15"/>
  <c r="CI136" i="15" s="1"/>
  <c r="CH135" i="15"/>
  <c r="CH136" i="15" s="1"/>
  <c r="CG135" i="15"/>
  <c r="CG136" i="15" s="1"/>
  <c r="CF135" i="15"/>
  <c r="CF136" i="15" s="1"/>
  <c r="CE135" i="15"/>
  <c r="CE136" i="15" s="1"/>
  <c r="CD135" i="15"/>
  <c r="CD136" i="15" s="1"/>
  <c r="CC135" i="15"/>
  <c r="CC136" i="15" s="1"/>
  <c r="CB135" i="15"/>
  <c r="CB136" i="15" s="1"/>
  <c r="CA135" i="15"/>
  <c r="CA136" i="15" s="1"/>
  <c r="BZ135" i="15"/>
  <c r="BZ136" i="15" s="1"/>
  <c r="BY135" i="15"/>
  <c r="BY136" i="15" s="1"/>
  <c r="BX135" i="15"/>
  <c r="BX136" i="15" s="1"/>
  <c r="BW135" i="15"/>
  <c r="BW136" i="15" s="1"/>
  <c r="BV135" i="15"/>
  <c r="BV136" i="15" s="1"/>
  <c r="BU135" i="15"/>
  <c r="BU136" i="15" s="1"/>
  <c r="BT135" i="15"/>
  <c r="BT136" i="15" s="1"/>
  <c r="BS135" i="15"/>
  <c r="BS136" i="15" s="1"/>
  <c r="BR135" i="15"/>
  <c r="BR136" i="15" s="1"/>
  <c r="BQ135" i="15"/>
  <c r="BQ136" i="15" s="1"/>
  <c r="BP135" i="15"/>
  <c r="BP136" i="15" s="1"/>
  <c r="BO135" i="15"/>
  <c r="BO136" i="15" s="1"/>
  <c r="BN135" i="15"/>
  <c r="BN136" i="15" s="1"/>
  <c r="BM135" i="15"/>
  <c r="BM136" i="15" s="1"/>
  <c r="BL135" i="15"/>
  <c r="BL136" i="15" s="1"/>
  <c r="BK135" i="15"/>
  <c r="BK136" i="15" s="1"/>
  <c r="BJ135" i="15"/>
  <c r="BJ136" i="15" s="1"/>
  <c r="BI135" i="15"/>
  <c r="BI136" i="15" s="1"/>
  <c r="BH135" i="15"/>
  <c r="BH136" i="15" s="1"/>
  <c r="BG135" i="15"/>
  <c r="BG136" i="15" s="1"/>
  <c r="BF135" i="15"/>
  <c r="BF136" i="15" s="1"/>
  <c r="BE135" i="15"/>
  <c r="BE136" i="15" s="1"/>
  <c r="BD135" i="15"/>
  <c r="BD136" i="15" s="1"/>
  <c r="BC135" i="15"/>
  <c r="BC136" i="15" s="1"/>
  <c r="BB135" i="15"/>
  <c r="BB136" i="15" s="1"/>
  <c r="BA135" i="15"/>
  <c r="BA136" i="15" s="1"/>
  <c r="AZ135" i="15"/>
  <c r="AZ136" i="15" s="1"/>
  <c r="AY135" i="15"/>
  <c r="AY136" i="15" s="1"/>
  <c r="AX135" i="15"/>
  <c r="AX136" i="15" s="1"/>
  <c r="AW135" i="15"/>
  <c r="AW136" i="15" s="1"/>
  <c r="AV135" i="15"/>
  <c r="AV136" i="15" s="1"/>
  <c r="AU135" i="15"/>
  <c r="AU136" i="15" s="1"/>
  <c r="AT135" i="15"/>
  <c r="AT136" i="15" s="1"/>
  <c r="AS135" i="15"/>
  <c r="AS136" i="15" s="1"/>
  <c r="AR135" i="15"/>
  <c r="AR136" i="15" s="1"/>
  <c r="AQ135" i="15"/>
  <c r="AQ136" i="15" s="1"/>
  <c r="AP135" i="15"/>
  <c r="AP136" i="15" s="1"/>
  <c r="AO135" i="15"/>
  <c r="AO136" i="15" s="1"/>
  <c r="AN135" i="15"/>
  <c r="AN136" i="15" s="1"/>
  <c r="AM135" i="15"/>
  <c r="AM136" i="15" s="1"/>
  <c r="AL135" i="15"/>
  <c r="AL136" i="15" s="1"/>
  <c r="AK135" i="15"/>
  <c r="AK136" i="15" s="1"/>
  <c r="AJ135" i="15"/>
  <c r="AJ136" i="15" s="1"/>
  <c r="AI135" i="15"/>
  <c r="AI136" i="15" s="1"/>
  <c r="AH135" i="15"/>
  <c r="AH136" i="15" s="1"/>
  <c r="AG135" i="15"/>
  <c r="AG136" i="15" s="1"/>
  <c r="AF135" i="15"/>
  <c r="AF136" i="15" s="1"/>
  <c r="AE135" i="15"/>
  <c r="AE136" i="15" s="1"/>
  <c r="AD135" i="15"/>
  <c r="AD136" i="15" s="1"/>
  <c r="AC135" i="15"/>
  <c r="AC136" i="15" s="1"/>
  <c r="AB135" i="15"/>
  <c r="AB136" i="15" s="1"/>
  <c r="AA135" i="15"/>
  <c r="AA136" i="15" s="1"/>
  <c r="Z135" i="15"/>
  <c r="Z136" i="15" s="1"/>
  <c r="Y135" i="15"/>
  <c r="Y136" i="15" s="1"/>
  <c r="X135" i="15"/>
  <c r="X136" i="15" s="1"/>
  <c r="W135" i="15"/>
  <c r="W136" i="15" s="1"/>
  <c r="V135" i="15"/>
  <c r="V136" i="15" s="1"/>
  <c r="U135" i="15"/>
  <c r="U136" i="15" s="1"/>
  <c r="T135" i="15"/>
  <c r="T136" i="15" s="1"/>
  <c r="S135" i="15"/>
  <c r="S136" i="15" s="1"/>
  <c r="R135" i="15"/>
  <c r="R136" i="15" s="1"/>
  <c r="Q135" i="15"/>
  <c r="Q136" i="15" s="1"/>
  <c r="P135" i="15"/>
  <c r="P136" i="15" s="1"/>
  <c r="O135" i="15"/>
  <c r="O136" i="15" s="1"/>
  <c r="N135" i="15"/>
  <c r="N136" i="15" s="1"/>
  <c r="M135" i="15"/>
  <c r="M136" i="15" s="1"/>
  <c r="L135" i="15"/>
  <c r="L136" i="15" s="1"/>
  <c r="K135" i="15"/>
  <c r="K136" i="15" s="1"/>
  <c r="J135" i="15"/>
  <c r="J136" i="15" s="1"/>
  <c r="I135" i="15"/>
  <c r="I136" i="15" s="1"/>
  <c r="H135" i="15"/>
  <c r="H136" i="15" s="1"/>
  <c r="G135" i="15"/>
  <c r="G136" i="15" s="1"/>
  <c r="F135" i="15"/>
  <c r="F136" i="15" s="1"/>
  <c r="C135" i="15"/>
  <c r="C136" i="15" s="1"/>
  <c r="B135" i="15"/>
  <c r="B136" i="15" s="1"/>
  <c r="CW132" i="15"/>
  <c r="CV132" i="15"/>
  <c r="CV133" i="15" s="1"/>
  <c r="CU132" i="15"/>
  <c r="CU133" i="15" s="1"/>
  <c r="CT132" i="15"/>
  <c r="CT133" i="15" s="1"/>
  <c r="CS132" i="15"/>
  <c r="CS133" i="15" s="1"/>
  <c r="CR132" i="15"/>
  <c r="CR133" i="15" s="1"/>
  <c r="CQ132" i="15"/>
  <c r="CQ133" i="15" s="1"/>
  <c r="CP132" i="15"/>
  <c r="CP133" i="15" s="1"/>
  <c r="CO132" i="15"/>
  <c r="CO133" i="15" s="1"/>
  <c r="CN132" i="15"/>
  <c r="CN133" i="15" s="1"/>
  <c r="CM132" i="15"/>
  <c r="CM133" i="15" s="1"/>
  <c r="CL132" i="15"/>
  <c r="CL133" i="15" s="1"/>
  <c r="CK132" i="15"/>
  <c r="CK133" i="15" s="1"/>
  <c r="CJ132" i="15"/>
  <c r="CJ133" i="15" s="1"/>
  <c r="CI132" i="15"/>
  <c r="CI133" i="15" s="1"/>
  <c r="CH132" i="15"/>
  <c r="CH133" i="15" s="1"/>
  <c r="CG132" i="15"/>
  <c r="CG133" i="15" s="1"/>
  <c r="CF132" i="15"/>
  <c r="CF133" i="15" s="1"/>
  <c r="CE132" i="15"/>
  <c r="CE133" i="15" s="1"/>
  <c r="CD132" i="15"/>
  <c r="CD133" i="15" s="1"/>
  <c r="CC132" i="15"/>
  <c r="CC133" i="15" s="1"/>
  <c r="CB132" i="15"/>
  <c r="CB133" i="15" s="1"/>
  <c r="CA132" i="15"/>
  <c r="CA133" i="15" s="1"/>
  <c r="BZ132" i="15"/>
  <c r="BZ133" i="15" s="1"/>
  <c r="BY132" i="15"/>
  <c r="BY133" i="15" s="1"/>
  <c r="BX132" i="15"/>
  <c r="BX133" i="15" s="1"/>
  <c r="BW132" i="15"/>
  <c r="BW133" i="15" s="1"/>
  <c r="BV132" i="15"/>
  <c r="BV133" i="15" s="1"/>
  <c r="BU132" i="15"/>
  <c r="BU133" i="15" s="1"/>
  <c r="BT132" i="15"/>
  <c r="BT133" i="15" s="1"/>
  <c r="BS132" i="15"/>
  <c r="BS133" i="15" s="1"/>
  <c r="BR132" i="15"/>
  <c r="BR133" i="15" s="1"/>
  <c r="BQ132" i="15"/>
  <c r="BQ133" i="15" s="1"/>
  <c r="BP132" i="15"/>
  <c r="BP133" i="15" s="1"/>
  <c r="BO132" i="15"/>
  <c r="BO133" i="15" s="1"/>
  <c r="BN132" i="15"/>
  <c r="BN133" i="15" s="1"/>
  <c r="BM132" i="15"/>
  <c r="BM133" i="15" s="1"/>
  <c r="BL132" i="15"/>
  <c r="BL133" i="15" s="1"/>
  <c r="BK132" i="15"/>
  <c r="BK133" i="15" s="1"/>
  <c r="BJ132" i="15"/>
  <c r="BJ133" i="15" s="1"/>
  <c r="BI132" i="15"/>
  <c r="BI133" i="15" s="1"/>
  <c r="BH132" i="15"/>
  <c r="BH133" i="15" s="1"/>
  <c r="BG132" i="15"/>
  <c r="BG133" i="15" s="1"/>
  <c r="BF132" i="15"/>
  <c r="BF133" i="15" s="1"/>
  <c r="BE132" i="15"/>
  <c r="BE133" i="15" s="1"/>
  <c r="BD132" i="15"/>
  <c r="BD133" i="15" s="1"/>
  <c r="BC132" i="15"/>
  <c r="BC133" i="15" s="1"/>
  <c r="BB132" i="15"/>
  <c r="BB133" i="15" s="1"/>
  <c r="BA132" i="15"/>
  <c r="BA133" i="15" s="1"/>
  <c r="AZ132" i="15"/>
  <c r="AZ133" i="15" s="1"/>
  <c r="AY132" i="15"/>
  <c r="AY133" i="15" s="1"/>
  <c r="AX132" i="15"/>
  <c r="AX133" i="15" s="1"/>
  <c r="AW132" i="15"/>
  <c r="AW133" i="15" s="1"/>
  <c r="AV132" i="15"/>
  <c r="AV133" i="15" s="1"/>
  <c r="AU132" i="15"/>
  <c r="AU133" i="15" s="1"/>
  <c r="AT132" i="15"/>
  <c r="AT133" i="15" s="1"/>
  <c r="AS132" i="15"/>
  <c r="AS133" i="15" s="1"/>
  <c r="AR132" i="15"/>
  <c r="AR133" i="15" s="1"/>
  <c r="AQ132" i="15"/>
  <c r="AQ133" i="15" s="1"/>
  <c r="AP132" i="15"/>
  <c r="AP133" i="15" s="1"/>
  <c r="AO132" i="15"/>
  <c r="AO133" i="15" s="1"/>
  <c r="AN132" i="15"/>
  <c r="AN133" i="15" s="1"/>
  <c r="AM132" i="15"/>
  <c r="AM133" i="15" s="1"/>
  <c r="AL132" i="15"/>
  <c r="AL133" i="15" s="1"/>
  <c r="AK132" i="15"/>
  <c r="AK133" i="15" s="1"/>
  <c r="AJ132" i="15"/>
  <c r="AJ133" i="15" s="1"/>
  <c r="AI132" i="15"/>
  <c r="AI133" i="15" s="1"/>
  <c r="AH132" i="15"/>
  <c r="AH133" i="15" s="1"/>
  <c r="AG132" i="15"/>
  <c r="AG133" i="15" s="1"/>
  <c r="AF132" i="15"/>
  <c r="AF133" i="15" s="1"/>
  <c r="AE132" i="15"/>
  <c r="AE133" i="15" s="1"/>
  <c r="AD132" i="15"/>
  <c r="AD133" i="15" s="1"/>
  <c r="AC132" i="15"/>
  <c r="AC133" i="15" s="1"/>
  <c r="AB132" i="15"/>
  <c r="AB133" i="15" s="1"/>
  <c r="AA132" i="15"/>
  <c r="AA133" i="15" s="1"/>
  <c r="Z132" i="15"/>
  <c r="Z133" i="15" s="1"/>
  <c r="Y132" i="15"/>
  <c r="Y133" i="15" s="1"/>
  <c r="X132" i="15"/>
  <c r="X133" i="15" s="1"/>
  <c r="W132" i="15"/>
  <c r="W133" i="15" s="1"/>
  <c r="V132" i="15"/>
  <c r="V133" i="15" s="1"/>
  <c r="U132" i="15"/>
  <c r="U133" i="15" s="1"/>
  <c r="T132" i="15"/>
  <c r="T133" i="15" s="1"/>
  <c r="S132" i="15"/>
  <c r="S133" i="15" s="1"/>
  <c r="R132" i="15"/>
  <c r="R133" i="15" s="1"/>
  <c r="Q132" i="15"/>
  <c r="Q133" i="15" s="1"/>
  <c r="P132" i="15"/>
  <c r="P133" i="15" s="1"/>
  <c r="O132" i="15"/>
  <c r="O133" i="15" s="1"/>
  <c r="N132" i="15"/>
  <c r="N133" i="15" s="1"/>
  <c r="M132" i="15"/>
  <c r="M133" i="15" s="1"/>
  <c r="L132" i="15"/>
  <c r="L133" i="15" s="1"/>
  <c r="K132" i="15"/>
  <c r="K133" i="15" s="1"/>
  <c r="J132" i="15"/>
  <c r="J133" i="15" s="1"/>
  <c r="I132" i="15"/>
  <c r="I133" i="15" s="1"/>
  <c r="H132" i="15"/>
  <c r="H133" i="15" s="1"/>
  <c r="G132" i="15"/>
  <c r="G133" i="15" s="1"/>
  <c r="F132" i="15"/>
  <c r="F133" i="15" s="1"/>
  <c r="C132" i="15"/>
  <c r="C133" i="15" s="1"/>
  <c r="B132" i="15"/>
  <c r="B133" i="15" s="1"/>
  <c r="CW129" i="15"/>
  <c r="CV129" i="15"/>
  <c r="CV130" i="15" s="1"/>
  <c r="CU129" i="15"/>
  <c r="CU130" i="15" s="1"/>
  <c r="CT129" i="15"/>
  <c r="CT130" i="15" s="1"/>
  <c r="CS129" i="15"/>
  <c r="CS130" i="15" s="1"/>
  <c r="CR129" i="15"/>
  <c r="CR130" i="15" s="1"/>
  <c r="CQ129" i="15"/>
  <c r="CQ130" i="15" s="1"/>
  <c r="CP129" i="15"/>
  <c r="CP130" i="15" s="1"/>
  <c r="CO129" i="15"/>
  <c r="CO130" i="15" s="1"/>
  <c r="CN129" i="15"/>
  <c r="CN130" i="15" s="1"/>
  <c r="CM129" i="15"/>
  <c r="CM130" i="15" s="1"/>
  <c r="CL129" i="15"/>
  <c r="CL130" i="15" s="1"/>
  <c r="CK129" i="15"/>
  <c r="CK130" i="15" s="1"/>
  <c r="CJ129" i="15"/>
  <c r="CJ130" i="15" s="1"/>
  <c r="CI129" i="15"/>
  <c r="CI130" i="15" s="1"/>
  <c r="CH129" i="15"/>
  <c r="CH130" i="15" s="1"/>
  <c r="CG129" i="15"/>
  <c r="CG130" i="15" s="1"/>
  <c r="CF129" i="15"/>
  <c r="CF130" i="15" s="1"/>
  <c r="CE129" i="15"/>
  <c r="CE130" i="15" s="1"/>
  <c r="CD129" i="15"/>
  <c r="CD130" i="15" s="1"/>
  <c r="CC129" i="15"/>
  <c r="CC130" i="15" s="1"/>
  <c r="CB129" i="15"/>
  <c r="CB130" i="15" s="1"/>
  <c r="CA129" i="15"/>
  <c r="CA130" i="15" s="1"/>
  <c r="BZ129" i="15"/>
  <c r="BZ130" i="15" s="1"/>
  <c r="BY129" i="15"/>
  <c r="BY130" i="15" s="1"/>
  <c r="BX129" i="15"/>
  <c r="BX130" i="15" s="1"/>
  <c r="BW129" i="15"/>
  <c r="BW130" i="15" s="1"/>
  <c r="BV129" i="15"/>
  <c r="BV130" i="15" s="1"/>
  <c r="BU129" i="15"/>
  <c r="BU130" i="15" s="1"/>
  <c r="BT129" i="15"/>
  <c r="BT130" i="15" s="1"/>
  <c r="BS129" i="15"/>
  <c r="BS130" i="15" s="1"/>
  <c r="BR129" i="15"/>
  <c r="BR130" i="15" s="1"/>
  <c r="BQ129" i="15"/>
  <c r="BQ130" i="15" s="1"/>
  <c r="BP129" i="15"/>
  <c r="BP130" i="15" s="1"/>
  <c r="BO129" i="15"/>
  <c r="BO130" i="15" s="1"/>
  <c r="BN129" i="15"/>
  <c r="BN130" i="15" s="1"/>
  <c r="BM129" i="15"/>
  <c r="BM130" i="15" s="1"/>
  <c r="BL129" i="15"/>
  <c r="BL130" i="15" s="1"/>
  <c r="BK129" i="15"/>
  <c r="BK130" i="15" s="1"/>
  <c r="BJ129" i="15"/>
  <c r="BJ130" i="15" s="1"/>
  <c r="BI129" i="15"/>
  <c r="BI130" i="15" s="1"/>
  <c r="BH129" i="15"/>
  <c r="BH130" i="15" s="1"/>
  <c r="BG129" i="15"/>
  <c r="BG130" i="15" s="1"/>
  <c r="BF129" i="15"/>
  <c r="BF130" i="15" s="1"/>
  <c r="BE129" i="15"/>
  <c r="BE130" i="15" s="1"/>
  <c r="BD129" i="15"/>
  <c r="BD130" i="15" s="1"/>
  <c r="BC129" i="15"/>
  <c r="BC130" i="15" s="1"/>
  <c r="BB129" i="15"/>
  <c r="BB130" i="15" s="1"/>
  <c r="BA129" i="15"/>
  <c r="BA130" i="15" s="1"/>
  <c r="AZ129" i="15"/>
  <c r="AZ130" i="15" s="1"/>
  <c r="AY129" i="15"/>
  <c r="AY130" i="15" s="1"/>
  <c r="AX129" i="15"/>
  <c r="AX130" i="15" s="1"/>
  <c r="AW129" i="15"/>
  <c r="AW130" i="15" s="1"/>
  <c r="AV129" i="15"/>
  <c r="AV130" i="15" s="1"/>
  <c r="AU129" i="15"/>
  <c r="AU130" i="15" s="1"/>
  <c r="AT129" i="15"/>
  <c r="AT130" i="15" s="1"/>
  <c r="AS129" i="15"/>
  <c r="AS130" i="15" s="1"/>
  <c r="AR129" i="15"/>
  <c r="AR130" i="15" s="1"/>
  <c r="AQ129" i="15"/>
  <c r="AQ130" i="15" s="1"/>
  <c r="AP129" i="15"/>
  <c r="AP130" i="15" s="1"/>
  <c r="AO129" i="15"/>
  <c r="AO130" i="15" s="1"/>
  <c r="AN129" i="15"/>
  <c r="AN130" i="15" s="1"/>
  <c r="AM129" i="15"/>
  <c r="AM130" i="15" s="1"/>
  <c r="AL129" i="15"/>
  <c r="AL130" i="15" s="1"/>
  <c r="AK129" i="15"/>
  <c r="AK130" i="15" s="1"/>
  <c r="AJ129" i="15"/>
  <c r="AJ130" i="15" s="1"/>
  <c r="AI129" i="15"/>
  <c r="AI130" i="15" s="1"/>
  <c r="AH129" i="15"/>
  <c r="AH130" i="15" s="1"/>
  <c r="AG129" i="15"/>
  <c r="AG130" i="15" s="1"/>
  <c r="AF129" i="15"/>
  <c r="AF130" i="15" s="1"/>
  <c r="AE129" i="15"/>
  <c r="AE130" i="15" s="1"/>
  <c r="AD129" i="15"/>
  <c r="AD130" i="15" s="1"/>
  <c r="AC129" i="15"/>
  <c r="AC130" i="15" s="1"/>
  <c r="AB129" i="15"/>
  <c r="AB130" i="15" s="1"/>
  <c r="AA129" i="15"/>
  <c r="AA130" i="15" s="1"/>
  <c r="Z129" i="15"/>
  <c r="Z130" i="15" s="1"/>
  <c r="Y129" i="15"/>
  <c r="Y130" i="15" s="1"/>
  <c r="X129" i="15"/>
  <c r="X130" i="15" s="1"/>
  <c r="W129" i="15"/>
  <c r="W130" i="15" s="1"/>
  <c r="V129" i="15"/>
  <c r="V130" i="15" s="1"/>
  <c r="U129" i="15"/>
  <c r="U130" i="15" s="1"/>
  <c r="T129" i="15"/>
  <c r="T130" i="15" s="1"/>
  <c r="S129" i="15"/>
  <c r="S130" i="15" s="1"/>
  <c r="R129" i="15"/>
  <c r="R130" i="15" s="1"/>
  <c r="Q129" i="15"/>
  <c r="Q130" i="15" s="1"/>
  <c r="P129" i="15"/>
  <c r="P130" i="15" s="1"/>
  <c r="O129" i="15"/>
  <c r="O130" i="15" s="1"/>
  <c r="N129" i="15"/>
  <c r="N130" i="15" s="1"/>
  <c r="M129" i="15"/>
  <c r="M130" i="15" s="1"/>
  <c r="L129" i="15"/>
  <c r="L130" i="15" s="1"/>
  <c r="K129" i="15"/>
  <c r="K130" i="15" s="1"/>
  <c r="J129" i="15"/>
  <c r="J130" i="15" s="1"/>
  <c r="I129" i="15"/>
  <c r="I130" i="15" s="1"/>
  <c r="H129" i="15"/>
  <c r="H130" i="15" s="1"/>
  <c r="G129" i="15"/>
  <c r="G130" i="15" s="1"/>
  <c r="F129" i="15"/>
  <c r="F130" i="15" s="1"/>
  <c r="C129" i="15"/>
  <c r="C130" i="15" s="1"/>
  <c r="B129" i="15"/>
  <c r="B130" i="15" s="1"/>
  <c r="CW126" i="15"/>
  <c r="CV126" i="15"/>
  <c r="CV127" i="15" s="1"/>
  <c r="CU126" i="15"/>
  <c r="CU127" i="15" s="1"/>
  <c r="CT126" i="15"/>
  <c r="CT127" i="15" s="1"/>
  <c r="CS126" i="15"/>
  <c r="CS127" i="15" s="1"/>
  <c r="CR126" i="15"/>
  <c r="CR127" i="15" s="1"/>
  <c r="CQ126" i="15"/>
  <c r="CQ127" i="15" s="1"/>
  <c r="CP126" i="15"/>
  <c r="CP127" i="15" s="1"/>
  <c r="CO126" i="15"/>
  <c r="CO127" i="15" s="1"/>
  <c r="CN126" i="15"/>
  <c r="CN127" i="15" s="1"/>
  <c r="CM126" i="15"/>
  <c r="CM127" i="15" s="1"/>
  <c r="CL126" i="15"/>
  <c r="CL127" i="15" s="1"/>
  <c r="CK126" i="15"/>
  <c r="CK127" i="15" s="1"/>
  <c r="CJ126" i="15"/>
  <c r="CJ127" i="15" s="1"/>
  <c r="CI126" i="15"/>
  <c r="CI127" i="15" s="1"/>
  <c r="CH126" i="15"/>
  <c r="CH127" i="15" s="1"/>
  <c r="CG126" i="15"/>
  <c r="CG127" i="15" s="1"/>
  <c r="CF126" i="15"/>
  <c r="CF127" i="15" s="1"/>
  <c r="CE126" i="15"/>
  <c r="CE127" i="15" s="1"/>
  <c r="CD126" i="15"/>
  <c r="CD127" i="15" s="1"/>
  <c r="CC126" i="15"/>
  <c r="CC127" i="15" s="1"/>
  <c r="CB126" i="15"/>
  <c r="CB127" i="15" s="1"/>
  <c r="CA126" i="15"/>
  <c r="CA127" i="15" s="1"/>
  <c r="BZ126" i="15"/>
  <c r="BZ127" i="15" s="1"/>
  <c r="BY126" i="15"/>
  <c r="BY127" i="15" s="1"/>
  <c r="BX126" i="15"/>
  <c r="BX127" i="15" s="1"/>
  <c r="BW126" i="15"/>
  <c r="BW127" i="15" s="1"/>
  <c r="BV126" i="15"/>
  <c r="BV127" i="15" s="1"/>
  <c r="BU126" i="15"/>
  <c r="BU127" i="15" s="1"/>
  <c r="BT126" i="15"/>
  <c r="BT127" i="15" s="1"/>
  <c r="BS126" i="15"/>
  <c r="BS127" i="15" s="1"/>
  <c r="BR126" i="15"/>
  <c r="BR127" i="15" s="1"/>
  <c r="BQ126" i="15"/>
  <c r="BQ127" i="15" s="1"/>
  <c r="BP126" i="15"/>
  <c r="BP127" i="15" s="1"/>
  <c r="BO126" i="15"/>
  <c r="BO127" i="15" s="1"/>
  <c r="BN126" i="15"/>
  <c r="BN127" i="15" s="1"/>
  <c r="BM126" i="15"/>
  <c r="BM127" i="15" s="1"/>
  <c r="BL126" i="15"/>
  <c r="BL127" i="15" s="1"/>
  <c r="BK126" i="15"/>
  <c r="BK127" i="15" s="1"/>
  <c r="BJ126" i="15"/>
  <c r="BJ127" i="15" s="1"/>
  <c r="BI126" i="15"/>
  <c r="BI127" i="15" s="1"/>
  <c r="BH126" i="15"/>
  <c r="BH127" i="15" s="1"/>
  <c r="BG126" i="15"/>
  <c r="BG127" i="15" s="1"/>
  <c r="BF126" i="15"/>
  <c r="BF127" i="15" s="1"/>
  <c r="BE126" i="15"/>
  <c r="BE127" i="15" s="1"/>
  <c r="BD126" i="15"/>
  <c r="BD127" i="15" s="1"/>
  <c r="BC126" i="15"/>
  <c r="BC127" i="15" s="1"/>
  <c r="BB126" i="15"/>
  <c r="BB127" i="15" s="1"/>
  <c r="BA126" i="15"/>
  <c r="BA127" i="15" s="1"/>
  <c r="AZ126" i="15"/>
  <c r="AZ127" i="15" s="1"/>
  <c r="AY126" i="15"/>
  <c r="AY127" i="15" s="1"/>
  <c r="AX126" i="15"/>
  <c r="AX127" i="15" s="1"/>
  <c r="AW126" i="15"/>
  <c r="AW127" i="15" s="1"/>
  <c r="AV126" i="15"/>
  <c r="AV127" i="15" s="1"/>
  <c r="AU126" i="15"/>
  <c r="AU127" i="15" s="1"/>
  <c r="AT126" i="15"/>
  <c r="AT127" i="15" s="1"/>
  <c r="AS126" i="15"/>
  <c r="AS127" i="15" s="1"/>
  <c r="AR126" i="15"/>
  <c r="AR127" i="15" s="1"/>
  <c r="AQ126" i="15"/>
  <c r="AQ127" i="15" s="1"/>
  <c r="AP126" i="15"/>
  <c r="AP127" i="15" s="1"/>
  <c r="AO126" i="15"/>
  <c r="AO127" i="15" s="1"/>
  <c r="AN126" i="15"/>
  <c r="AN127" i="15" s="1"/>
  <c r="AM126" i="15"/>
  <c r="AM127" i="15" s="1"/>
  <c r="AL126" i="15"/>
  <c r="AL127" i="15" s="1"/>
  <c r="AK126" i="15"/>
  <c r="AK127" i="15" s="1"/>
  <c r="AJ126" i="15"/>
  <c r="AJ127" i="15" s="1"/>
  <c r="AI126" i="15"/>
  <c r="AI127" i="15" s="1"/>
  <c r="AH126" i="15"/>
  <c r="AH127" i="15" s="1"/>
  <c r="AG126" i="15"/>
  <c r="AG127" i="15" s="1"/>
  <c r="AF126" i="15"/>
  <c r="AF127" i="15" s="1"/>
  <c r="AE126" i="15"/>
  <c r="AE127" i="15" s="1"/>
  <c r="AD126" i="15"/>
  <c r="AD127" i="15" s="1"/>
  <c r="AC126" i="15"/>
  <c r="AC127" i="15" s="1"/>
  <c r="AB126" i="15"/>
  <c r="AB127" i="15" s="1"/>
  <c r="AA126" i="15"/>
  <c r="AA127" i="15" s="1"/>
  <c r="Z126" i="15"/>
  <c r="Z127" i="15" s="1"/>
  <c r="Y126" i="15"/>
  <c r="Y127" i="15" s="1"/>
  <c r="X126" i="15"/>
  <c r="X127" i="15" s="1"/>
  <c r="W126" i="15"/>
  <c r="W127" i="15" s="1"/>
  <c r="V126" i="15"/>
  <c r="V127" i="15" s="1"/>
  <c r="U126" i="15"/>
  <c r="U127" i="15" s="1"/>
  <c r="T126" i="15"/>
  <c r="T127" i="15" s="1"/>
  <c r="S126" i="15"/>
  <c r="S127" i="15" s="1"/>
  <c r="R126" i="15"/>
  <c r="R127" i="15" s="1"/>
  <c r="Q126" i="15"/>
  <c r="Q127" i="15" s="1"/>
  <c r="P126" i="15"/>
  <c r="P127" i="15" s="1"/>
  <c r="O126" i="15"/>
  <c r="O127" i="15" s="1"/>
  <c r="N126" i="15"/>
  <c r="N127" i="15" s="1"/>
  <c r="M126" i="15"/>
  <c r="M127" i="15" s="1"/>
  <c r="L126" i="15"/>
  <c r="L127" i="15" s="1"/>
  <c r="K126" i="15"/>
  <c r="K127" i="15" s="1"/>
  <c r="J126" i="15"/>
  <c r="J127" i="15" s="1"/>
  <c r="I126" i="15"/>
  <c r="I127" i="15" s="1"/>
  <c r="H126" i="15"/>
  <c r="H127" i="15" s="1"/>
  <c r="G126" i="15"/>
  <c r="G127" i="15" s="1"/>
  <c r="F126" i="15"/>
  <c r="F127" i="15" s="1"/>
  <c r="C126" i="15"/>
  <c r="C127" i="15" s="1"/>
  <c r="B126" i="15"/>
  <c r="B127" i="15" s="1"/>
  <c r="CW123" i="15"/>
  <c r="CV123" i="15"/>
  <c r="CV124" i="15" s="1"/>
  <c r="CU123" i="15"/>
  <c r="CU124" i="15" s="1"/>
  <c r="CT123" i="15"/>
  <c r="CT124" i="15" s="1"/>
  <c r="CS123" i="15"/>
  <c r="CS124" i="15" s="1"/>
  <c r="CR123" i="15"/>
  <c r="CR124" i="15" s="1"/>
  <c r="CQ123" i="15"/>
  <c r="CQ124" i="15" s="1"/>
  <c r="CP123" i="15"/>
  <c r="CP124" i="15" s="1"/>
  <c r="CO123" i="15"/>
  <c r="CO124" i="15" s="1"/>
  <c r="CN123" i="15"/>
  <c r="CN124" i="15" s="1"/>
  <c r="CM123" i="15"/>
  <c r="CM124" i="15" s="1"/>
  <c r="CL123" i="15"/>
  <c r="CL124" i="15" s="1"/>
  <c r="CK123" i="15"/>
  <c r="CK124" i="15" s="1"/>
  <c r="CJ123" i="15"/>
  <c r="CJ124" i="15" s="1"/>
  <c r="CI123" i="15"/>
  <c r="CI124" i="15" s="1"/>
  <c r="CH123" i="15"/>
  <c r="CH124" i="15" s="1"/>
  <c r="CG123" i="15"/>
  <c r="CG124" i="15" s="1"/>
  <c r="CF123" i="15"/>
  <c r="CF124" i="15" s="1"/>
  <c r="CE123" i="15"/>
  <c r="CE124" i="15" s="1"/>
  <c r="CD123" i="15"/>
  <c r="CD124" i="15" s="1"/>
  <c r="CC123" i="15"/>
  <c r="CC124" i="15" s="1"/>
  <c r="CB123" i="15"/>
  <c r="CB124" i="15" s="1"/>
  <c r="CA123" i="15"/>
  <c r="CA124" i="15" s="1"/>
  <c r="BZ123" i="15"/>
  <c r="BZ124" i="15" s="1"/>
  <c r="BY123" i="15"/>
  <c r="BY124" i="15" s="1"/>
  <c r="BX123" i="15"/>
  <c r="BX124" i="15" s="1"/>
  <c r="BW123" i="15"/>
  <c r="BW124" i="15" s="1"/>
  <c r="BV123" i="15"/>
  <c r="BV124" i="15" s="1"/>
  <c r="BU123" i="15"/>
  <c r="BU124" i="15" s="1"/>
  <c r="BT123" i="15"/>
  <c r="BT124" i="15" s="1"/>
  <c r="BS123" i="15"/>
  <c r="BS124" i="15" s="1"/>
  <c r="BR123" i="15"/>
  <c r="BR124" i="15" s="1"/>
  <c r="BQ123" i="15"/>
  <c r="BQ124" i="15" s="1"/>
  <c r="BP123" i="15"/>
  <c r="BP124" i="15" s="1"/>
  <c r="BO123" i="15"/>
  <c r="BO124" i="15" s="1"/>
  <c r="BN123" i="15"/>
  <c r="BN124" i="15" s="1"/>
  <c r="BM123" i="15"/>
  <c r="BM124" i="15" s="1"/>
  <c r="BL123" i="15"/>
  <c r="BL124" i="15" s="1"/>
  <c r="BK123" i="15"/>
  <c r="BK124" i="15" s="1"/>
  <c r="BJ123" i="15"/>
  <c r="BJ124" i="15" s="1"/>
  <c r="BI123" i="15"/>
  <c r="BI124" i="15" s="1"/>
  <c r="BH123" i="15"/>
  <c r="BH124" i="15" s="1"/>
  <c r="BG123" i="15"/>
  <c r="BG124" i="15" s="1"/>
  <c r="BF123" i="15"/>
  <c r="BF124" i="15" s="1"/>
  <c r="BE123" i="15"/>
  <c r="BE124" i="15" s="1"/>
  <c r="BD123" i="15"/>
  <c r="BD124" i="15" s="1"/>
  <c r="BC123" i="15"/>
  <c r="BC124" i="15" s="1"/>
  <c r="BB123" i="15"/>
  <c r="BB124" i="15" s="1"/>
  <c r="BA123" i="15"/>
  <c r="BA124" i="15" s="1"/>
  <c r="AZ123" i="15"/>
  <c r="AZ124" i="15" s="1"/>
  <c r="AY123" i="15"/>
  <c r="AY124" i="15" s="1"/>
  <c r="AX123" i="15"/>
  <c r="AX124" i="15" s="1"/>
  <c r="AW123" i="15"/>
  <c r="AW124" i="15" s="1"/>
  <c r="AV123" i="15"/>
  <c r="AV124" i="15" s="1"/>
  <c r="AU123" i="15"/>
  <c r="AU124" i="15" s="1"/>
  <c r="AT123" i="15"/>
  <c r="AT124" i="15" s="1"/>
  <c r="AS123" i="15"/>
  <c r="AS124" i="15" s="1"/>
  <c r="AR123" i="15"/>
  <c r="AR124" i="15" s="1"/>
  <c r="AQ123" i="15"/>
  <c r="AQ124" i="15" s="1"/>
  <c r="AP123" i="15"/>
  <c r="AP124" i="15" s="1"/>
  <c r="AO123" i="15"/>
  <c r="AO124" i="15" s="1"/>
  <c r="AN123" i="15"/>
  <c r="AN124" i="15" s="1"/>
  <c r="AM123" i="15"/>
  <c r="AM124" i="15" s="1"/>
  <c r="AL123" i="15"/>
  <c r="AL124" i="15" s="1"/>
  <c r="AK123" i="15"/>
  <c r="AK124" i="15" s="1"/>
  <c r="AJ123" i="15"/>
  <c r="AJ124" i="15" s="1"/>
  <c r="AI123" i="15"/>
  <c r="AI124" i="15" s="1"/>
  <c r="AH123" i="15"/>
  <c r="AH124" i="15" s="1"/>
  <c r="AG123" i="15"/>
  <c r="AG124" i="15" s="1"/>
  <c r="AF123" i="15"/>
  <c r="AF124" i="15" s="1"/>
  <c r="AE123" i="15"/>
  <c r="AE124" i="15" s="1"/>
  <c r="AD123" i="15"/>
  <c r="AD124" i="15" s="1"/>
  <c r="AC123" i="15"/>
  <c r="AC124" i="15" s="1"/>
  <c r="AB123" i="15"/>
  <c r="AB124" i="15" s="1"/>
  <c r="AA123" i="15"/>
  <c r="AA124" i="15" s="1"/>
  <c r="Z123" i="15"/>
  <c r="Z124" i="15" s="1"/>
  <c r="Y123" i="15"/>
  <c r="Y124" i="15" s="1"/>
  <c r="X123" i="15"/>
  <c r="X124" i="15" s="1"/>
  <c r="W123" i="15"/>
  <c r="W124" i="15" s="1"/>
  <c r="V123" i="15"/>
  <c r="V124" i="15" s="1"/>
  <c r="U123" i="15"/>
  <c r="U124" i="15" s="1"/>
  <c r="T123" i="15"/>
  <c r="T124" i="15" s="1"/>
  <c r="S123" i="15"/>
  <c r="S124" i="15" s="1"/>
  <c r="R123" i="15"/>
  <c r="R124" i="15" s="1"/>
  <c r="Q123" i="15"/>
  <c r="Q124" i="15" s="1"/>
  <c r="P123" i="15"/>
  <c r="P124" i="15" s="1"/>
  <c r="O123" i="15"/>
  <c r="O124" i="15" s="1"/>
  <c r="N123" i="15"/>
  <c r="N124" i="15" s="1"/>
  <c r="M123" i="15"/>
  <c r="M124" i="15" s="1"/>
  <c r="L123" i="15"/>
  <c r="L124" i="15" s="1"/>
  <c r="K123" i="15"/>
  <c r="K124" i="15" s="1"/>
  <c r="J123" i="15"/>
  <c r="J124" i="15" s="1"/>
  <c r="I123" i="15"/>
  <c r="I124" i="15" s="1"/>
  <c r="H123" i="15"/>
  <c r="H124" i="15" s="1"/>
  <c r="G123" i="15"/>
  <c r="G124" i="15" s="1"/>
  <c r="F123" i="15"/>
  <c r="F124" i="15" s="1"/>
  <c r="C123" i="15"/>
  <c r="C124" i="15" s="1"/>
  <c r="B123" i="15"/>
  <c r="B124" i="15" s="1"/>
  <c r="CW120" i="15"/>
  <c r="CV120" i="15"/>
  <c r="CV121" i="15" s="1"/>
  <c r="CU120" i="15"/>
  <c r="CU121" i="15" s="1"/>
  <c r="CT120" i="15"/>
  <c r="CT121" i="15" s="1"/>
  <c r="CS120" i="15"/>
  <c r="CS121" i="15" s="1"/>
  <c r="CR120" i="15"/>
  <c r="CR121" i="15" s="1"/>
  <c r="CQ120" i="15"/>
  <c r="CQ121" i="15" s="1"/>
  <c r="CP120" i="15"/>
  <c r="CP121" i="15" s="1"/>
  <c r="CO120" i="15"/>
  <c r="CO121" i="15" s="1"/>
  <c r="CN120" i="15"/>
  <c r="CN121" i="15" s="1"/>
  <c r="CM120" i="15"/>
  <c r="CM121" i="15" s="1"/>
  <c r="CL120" i="15"/>
  <c r="CL121" i="15" s="1"/>
  <c r="CK120" i="15"/>
  <c r="CK121" i="15" s="1"/>
  <c r="CJ120" i="15"/>
  <c r="CJ121" i="15" s="1"/>
  <c r="CI120" i="15"/>
  <c r="CI121" i="15" s="1"/>
  <c r="CH120" i="15"/>
  <c r="CH121" i="15" s="1"/>
  <c r="CG120" i="15"/>
  <c r="CG121" i="15" s="1"/>
  <c r="CF120" i="15"/>
  <c r="CF121" i="15" s="1"/>
  <c r="CE120" i="15"/>
  <c r="CE121" i="15" s="1"/>
  <c r="CD120" i="15"/>
  <c r="CD121" i="15" s="1"/>
  <c r="CC120" i="15"/>
  <c r="CC121" i="15" s="1"/>
  <c r="CB120" i="15"/>
  <c r="CB121" i="15" s="1"/>
  <c r="CA120" i="15"/>
  <c r="CA121" i="15" s="1"/>
  <c r="BZ120" i="15"/>
  <c r="BZ121" i="15" s="1"/>
  <c r="BY120" i="15"/>
  <c r="BY121" i="15" s="1"/>
  <c r="BX120" i="15"/>
  <c r="BX121" i="15" s="1"/>
  <c r="BW120" i="15"/>
  <c r="BW121" i="15" s="1"/>
  <c r="BV120" i="15"/>
  <c r="BV121" i="15" s="1"/>
  <c r="BU120" i="15"/>
  <c r="BU121" i="15" s="1"/>
  <c r="BT120" i="15"/>
  <c r="BT121" i="15" s="1"/>
  <c r="BS120" i="15"/>
  <c r="BS121" i="15" s="1"/>
  <c r="BR120" i="15"/>
  <c r="BR121" i="15" s="1"/>
  <c r="BQ120" i="15"/>
  <c r="BQ121" i="15" s="1"/>
  <c r="BP120" i="15"/>
  <c r="BP121" i="15" s="1"/>
  <c r="BO120" i="15"/>
  <c r="BO121" i="15" s="1"/>
  <c r="BN120" i="15"/>
  <c r="BN121" i="15" s="1"/>
  <c r="BM120" i="15"/>
  <c r="BM121" i="15" s="1"/>
  <c r="BL120" i="15"/>
  <c r="BL121" i="15" s="1"/>
  <c r="BK120" i="15"/>
  <c r="BK121" i="15" s="1"/>
  <c r="BJ120" i="15"/>
  <c r="BJ121" i="15" s="1"/>
  <c r="BI120" i="15"/>
  <c r="BI121" i="15" s="1"/>
  <c r="BH120" i="15"/>
  <c r="BH121" i="15" s="1"/>
  <c r="BG120" i="15"/>
  <c r="BG121" i="15" s="1"/>
  <c r="BF120" i="15"/>
  <c r="BF121" i="15" s="1"/>
  <c r="BE120" i="15"/>
  <c r="BE121" i="15" s="1"/>
  <c r="BD120" i="15"/>
  <c r="BD121" i="15" s="1"/>
  <c r="BC120" i="15"/>
  <c r="BC121" i="15" s="1"/>
  <c r="BB120" i="15"/>
  <c r="BB121" i="15" s="1"/>
  <c r="BA120" i="15"/>
  <c r="BA121" i="15" s="1"/>
  <c r="AZ120" i="15"/>
  <c r="AZ121" i="15" s="1"/>
  <c r="AY120" i="15"/>
  <c r="AY121" i="15" s="1"/>
  <c r="AX120" i="15"/>
  <c r="AX121" i="15" s="1"/>
  <c r="AW120" i="15"/>
  <c r="AW121" i="15" s="1"/>
  <c r="AV120" i="15"/>
  <c r="AV121" i="15" s="1"/>
  <c r="AU120" i="15"/>
  <c r="AU121" i="15" s="1"/>
  <c r="AT120" i="15"/>
  <c r="AT121" i="15" s="1"/>
  <c r="AS120" i="15"/>
  <c r="AS121" i="15" s="1"/>
  <c r="AR120" i="15"/>
  <c r="AR121" i="15" s="1"/>
  <c r="AQ120" i="15"/>
  <c r="AQ121" i="15" s="1"/>
  <c r="AP120" i="15"/>
  <c r="AP121" i="15" s="1"/>
  <c r="AO120" i="15"/>
  <c r="AO121" i="15" s="1"/>
  <c r="AN120" i="15"/>
  <c r="AN121" i="15" s="1"/>
  <c r="AM120" i="15"/>
  <c r="AM121" i="15" s="1"/>
  <c r="AL120" i="15"/>
  <c r="AL121" i="15" s="1"/>
  <c r="AK120" i="15"/>
  <c r="AK121" i="15" s="1"/>
  <c r="AJ120" i="15"/>
  <c r="AJ121" i="15" s="1"/>
  <c r="AI120" i="15"/>
  <c r="AI121" i="15" s="1"/>
  <c r="AH120" i="15"/>
  <c r="AH121" i="15" s="1"/>
  <c r="AG120" i="15"/>
  <c r="AG121" i="15" s="1"/>
  <c r="AF120" i="15"/>
  <c r="AF121" i="15" s="1"/>
  <c r="AE120" i="15"/>
  <c r="AE121" i="15" s="1"/>
  <c r="AD120" i="15"/>
  <c r="AD121" i="15" s="1"/>
  <c r="AC120" i="15"/>
  <c r="AC121" i="15" s="1"/>
  <c r="AB120" i="15"/>
  <c r="AB121" i="15" s="1"/>
  <c r="AA120" i="15"/>
  <c r="AA121" i="15" s="1"/>
  <c r="Z120" i="15"/>
  <c r="Z121" i="15" s="1"/>
  <c r="Y120" i="15"/>
  <c r="Y121" i="15" s="1"/>
  <c r="X120" i="15"/>
  <c r="X121" i="15" s="1"/>
  <c r="W120" i="15"/>
  <c r="W121" i="15" s="1"/>
  <c r="V120" i="15"/>
  <c r="V121" i="15" s="1"/>
  <c r="U120" i="15"/>
  <c r="U121" i="15" s="1"/>
  <c r="T120" i="15"/>
  <c r="T121" i="15" s="1"/>
  <c r="S120" i="15"/>
  <c r="S121" i="15" s="1"/>
  <c r="R120" i="15"/>
  <c r="R121" i="15" s="1"/>
  <c r="Q120" i="15"/>
  <c r="Q121" i="15" s="1"/>
  <c r="P120" i="15"/>
  <c r="P121" i="15" s="1"/>
  <c r="O120" i="15"/>
  <c r="O121" i="15" s="1"/>
  <c r="N120" i="15"/>
  <c r="N121" i="15" s="1"/>
  <c r="M120" i="15"/>
  <c r="M121" i="15" s="1"/>
  <c r="L120" i="15"/>
  <c r="L121" i="15" s="1"/>
  <c r="K120" i="15"/>
  <c r="K121" i="15" s="1"/>
  <c r="J120" i="15"/>
  <c r="J121" i="15" s="1"/>
  <c r="I120" i="15"/>
  <c r="I121" i="15" s="1"/>
  <c r="H120" i="15"/>
  <c r="H121" i="15" s="1"/>
  <c r="G120" i="15"/>
  <c r="G121" i="15" s="1"/>
  <c r="F120" i="15"/>
  <c r="F121" i="15" s="1"/>
  <c r="C120" i="15"/>
  <c r="C121" i="15" s="1"/>
  <c r="B120" i="15"/>
  <c r="B121" i="15" s="1"/>
  <c r="CW117" i="15"/>
  <c r="CV117" i="15"/>
  <c r="CV118" i="15" s="1"/>
  <c r="CU117" i="15"/>
  <c r="CU118" i="15" s="1"/>
  <c r="CT117" i="15"/>
  <c r="CT118" i="15" s="1"/>
  <c r="CS117" i="15"/>
  <c r="CS118" i="15" s="1"/>
  <c r="CR117" i="15"/>
  <c r="CR118" i="15" s="1"/>
  <c r="CQ117" i="15"/>
  <c r="CQ118" i="15" s="1"/>
  <c r="CP117" i="15"/>
  <c r="CP118" i="15" s="1"/>
  <c r="CO117" i="15"/>
  <c r="CO118" i="15" s="1"/>
  <c r="CN117" i="15"/>
  <c r="CN118" i="15" s="1"/>
  <c r="CM117" i="15"/>
  <c r="CM118" i="15" s="1"/>
  <c r="CL117" i="15"/>
  <c r="CL118" i="15" s="1"/>
  <c r="CK117" i="15"/>
  <c r="CK118" i="15" s="1"/>
  <c r="CJ117" i="15"/>
  <c r="CJ118" i="15" s="1"/>
  <c r="CI117" i="15"/>
  <c r="CI118" i="15" s="1"/>
  <c r="CH117" i="15"/>
  <c r="CH118" i="15" s="1"/>
  <c r="CG117" i="15"/>
  <c r="CG118" i="15" s="1"/>
  <c r="CF117" i="15"/>
  <c r="CF118" i="15" s="1"/>
  <c r="CE117" i="15"/>
  <c r="CE118" i="15" s="1"/>
  <c r="CD117" i="15"/>
  <c r="CD118" i="15" s="1"/>
  <c r="CC117" i="15"/>
  <c r="CC118" i="15" s="1"/>
  <c r="CB117" i="15"/>
  <c r="CB118" i="15" s="1"/>
  <c r="CA117" i="15"/>
  <c r="CA118" i="15" s="1"/>
  <c r="BZ117" i="15"/>
  <c r="BZ118" i="15" s="1"/>
  <c r="BY117" i="15"/>
  <c r="BY118" i="15" s="1"/>
  <c r="BX117" i="15"/>
  <c r="BX118" i="15" s="1"/>
  <c r="BW117" i="15"/>
  <c r="BW118" i="15" s="1"/>
  <c r="BV117" i="15"/>
  <c r="BV118" i="15" s="1"/>
  <c r="BU117" i="15"/>
  <c r="BU118" i="15" s="1"/>
  <c r="BT117" i="15"/>
  <c r="BT118" i="15" s="1"/>
  <c r="BS117" i="15"/>
  <c r="BS118" i="15" s="1"/>
  <c r="BR117" i="15"/>
  <c r="BR118" i="15" s="1"/>
  <c r="BQ117" i="15"/>
  <c r="BQ118" i="15" s="1"/>
  <c r="BP117" i="15"/>
  <c r="BP118" i="15" s="1"/>
  <c r="BO117" i="15"/>
  <c r="BO118" i="15" s="1"/>
  <c r="BN117" i="15"/>
  <c r="BN118" i="15" s="1"/>
  <c r="BM117" i="15"/>
  <c r="BM118" i="15" s="1"/>
  <c r="BL117" i="15"/>
  <c r="BL118" i="15" s="1"/>
  <c r="BK117" i="15"/>
  <c r="BK118" i="15" s="1"/>
  <c r="BJ117" i="15"/>
  <c r="BJ118" i="15" s="1"/>
  <c r="BI117" i="15"/>
  <c r="BI118" i="15" s="1"/>
  <c r="BH117" i="15"/>
  <c r="BH118" i="15" s="1"/>
  <c r="BG117" i="15"/>
  <c r="BG118" i="15" s="1"/>
  <c r="BF117" i="15"/>
  <c r="BF118" i="15" s="1"/>
  <c r="BE117" i="15"/>
  <c r="BE118" i="15" s="1"/>
  <c r="BD117" i="15"/>
  <c r="BD118" i="15" s="1"/>
  <c r="BC117" i="15"/>
  <c r="BC118" i="15" s="1"/>
  <c r="BB117" i="15"/>
  <c r="BB118" i="15" s="1"/>
  <c r="BA117" i="15"/>
  <c r="BA118" i="15" s="1"/>
  <c r="AZ117" i="15"/>
  <c r="AZ118" i="15" s="1"/>
  <c r="AY117" i="15"/>
  <c r="AY118" i="15" s="1"/>
  <c r="AX117" i="15"/>
  <c r="AX118" i="15" s="1"/>
  <c r="AW117" i="15"/>
  <c r="AW118" i="15" s="1"/>
  <c r="AV117" i="15"/>
  <c r="AV118" i="15" s="1"/>
  <c r="AU117" i="15"/>
  <c r="AU118" i="15" s="1"/>
  <c r="AT117" i="15"/>
  <c r="AT118" i="15" s="1"/>
  <c r="AS117" i="15"/>
  <c r="AS118" i="15" s="1"/>
  <c r="AR117" i="15"/>
  <c r="AR118" i="15" s="1"/>
  <c r="AQ117" i="15"/>
  <c r="AQ118" i="15" s="1"/>
  <c r="AP117" i="15"/>
  <c r="AP118" i="15" s="1"/>
  <c r="AO117" i="15"/>
  <c r="AO118" i="15" s="1"/>
  <c r="AN117" i="15"/>
  <c r="AN118" i="15" s="1"/>
  <c r="AM117" i="15"/>
  <c r="AM118" i="15" s="1"/>
  <c r="AL117" i="15"/>
  <c r="AL118" i="15" s="1"/>
  <c r="AK117" i="15"/>
  <c r="AK118" i="15" s="1"/>
  <c r="AJ117" i="15"/>
  <c r="AJ118" i="15" s="1"/>
  <c r="AI117" i="15"/>
  <c r="AI118" i="15" s="1"/>
  <c r="AH117" i="15"/>
  <c r="AH118" i="15" s="1"/>
  <c r="AG117" i="15"/>
  <c r="AG118" i="15" s="1"/>
  <c r="AF117" i="15"/>
  <c r="AF118" i="15" s="1"/>
  <c r="AE117" i="15"/>
  <c r="AE118" i="15" s="1"/>
  <c r="AD117" i="15"/>
  <c r="AD118" i="15" s="1"/>
  <c r="AC117" i="15"/>
  <c r="AC118" i="15" s="1"/>
  <c r="AB117" i="15"/>
  <c r="AB118" i="15" s="1"/>
  <c r="AA117" i="15"/>
  <c r="AA118" i="15" s="1"/>
  <c r="Z117" i="15"/>
  <c r="Z118" i="15" s="1"/>
  <c r="Y117" i="15"/>
  <c r="Y118" i="15" s="1"/>
  <c r="X117" i="15"/>
  <c r="X118" i="15" s="1"/>
  <c r="W117" i="15"/>
  <c r="W118" i="15" s="1"/>
  <c r="V117" i="15"/>
  <c r="V118" i="15" s="1"/>
  <c r="U117" i="15"/>
  <c r="U118" i="15" s="1"/>
  <c r="T117" i="15"/>
  <c r="T118" i="15" s="1"/>
  <c r="S117" i="15"/>
  <c r="S118" i="15" s="1"/>
  <c r="R117" i="15"/>
  <c r="R118" i="15" s="1"/>
  <c r="Q117" i="15"/>
  <c r="Q118" i="15" s="1"/>
  <c r="P117" i="15"/>
  <c r="P118" i="15" s="1"/>
  <c r="O117" i="15"/>
  <c r="O118" i="15" s="1"/>
  <c r="N117" i="15"/>
  <c r="N118" i="15" s="1"/>
  <c r="M117" i="15"/>
  <c r="M118" i="15" s="1"/>
  <c r="L117" i="15"/>
  <c r="L118" i="15" s="1"/>
  <c r="K117" i="15"/>
  <c r="K118" i="15" s="1"/>
  <c r="J117" i="15"/>
  <c r="J118" i="15" s="1"/>
  <c r="I117" i="15"/>
  <c r="I118" i="15" s="1"/>
  <c r="H117" i="15"/>
  <c r="H118" i="15" s="1"/>
  <c r="G117" i="15"/>
  <c r="G118" i="15" s="1"/>
  <c r="F117" i="15"/>
  <c r="F118" i="15" s="1"/>
  <c r="C117" i="15"/>
  <c r="C118" i="15" s="1"/>
  <c r="B117" i="15"/>
  <c r="B118" i="15" s="1"/>
  <c r="CW114" i="15"/>
  <c r="CV114" i="15"/>
  <c r="CV115" i="15" s="1"/>
  <c r="CU114" i="15"/>
  <c r="CU115" i="15" s="1"/>
  <c r="CT114" i="15"/>
  <c r="CT115" i="15" s="1"/>
  <c r="CS114" i="15"/>
  <c r="CS115" i="15" s="1"/>
  <c r="CR114" i="15"/>
  <c r="CR115" i="15" s="1"/>
  <c r="CQ114" i="15"/>
  <c r="CQ115" i="15" s="1"/>
  <c r="CP114" i="15"/>
  <c r="CP115" i="15" s="1"/>
  <c r="CO114" i="15"/>
  <c r="CO115" i="15" s="1"/>
  <c r="CN114" i="15"/>
  <c r="CN115" i="15" s="1"/>
  <c r="CM114" i="15"/>
  <c r="CM115" i="15" s="1"/>
  <c r="CL114" i="15"/>
  <c r="CL115" i="15" s="1"/>
  <c r="CK114" i="15"/>
  <c r="CK115" i="15" s="1"/>
  <c r="CJ114" i="15"/>
  <c r="CJ115" i="15" s="1"/>
  <c r="CI114" i="15"/>
  <c r="CI115" i="15" s="1"/>
  <c r="CH114" i="15"/>
  <c r="CH115" i="15" s="1"/>
  <c r="CG114" i="15"/>
  <c r="CG115" i="15" s="1"/>
  <c r="CF114" i="15"/>
  <c r="CF115" i="15" s="1"/>
  <c r="CE114" i="15"/>
  <c r="CE115" i="15" s="1"/>
  <c r="CD114" i="15"/>
  <c r="CD115" i="15" s="1"/>
  <c r="CC114" i="15"/>
  <c r="CC115" i="15" s="1"/>
  <c r="CB114" i="15"/>
  <c r="CB115" i="15" s="1"/>
  <c r="CA114" i="15"/>
  <c r="CA115" i="15" s="1"/>
  <c r="BZ114" i="15"/>
  <c r="BZ115" i="15" s="1"/>
  <c r="BY114" i="15"/>
  <c r="BY115" i="15" s="1"/>
  <c r="BX114" i="15"/>
  <c r="BX115" i="15" s="1"/>
  <c r="BW114" i="15"/>
  <c r="BW115" i="15" s="1"/>
  <c r="BV114" i="15"/>
  <c r="BV115" i="15" s="1"/>
  <c r="BU114" i="15"/>
  <c r="BU115" i="15" s="1"/>
  <c r="BT114" i="15"/>
  <c r="BT115" i="15" s="1"/>
  <c r="BS114" i="15"/>
  <c r="BS115" i="15" s="1"/>
  <c r="BR114" i="15"/>
  <c r="BR115" i="15" s="1"/>
  <c r="BQ114" i="15"/>
  <c r="BQ115" i="15" s="1"/>
  <c r="BP114" i="15"/>
  <c r="BP115" i="15" s="1"/>
  <c r="BO114" i="15"/>
  <c r="BO115" i="15" s="1"/>
  <c r="BN114" i="15"/>
  <c r="BN115" i="15" s="1"/>
  <c r="BM114" i="15"/>
  <c r="BM115" i="15" s="1"/>
  <c r="BL114" i="15"/>
  <c r="BL115" i="15" s="1"/>
  <c r="BK114" i="15"/>
  <c r="BK115" i="15" s="1"/>
  <c r="BJ114" i="15"/>
  <c r="BJ115" i="15" s="1"/>
  <c r="BI114" i="15"/>
  <c r="BI115" i="15" s="1"/>
  <c r="BH114" i="15"/>
  <c r="BH115" i="15" s="1"/>
  <c r="BG114" i="15"/>
  <c r="BG115" i="15" s="1"/>
  <c r="BF114" i="15"/>
  <c r="BF115" i="15" s="1"/>
  <c r="BE114" i="15"/>
  <c r="BE115" i="15" s="1"/>
  <c r="BD114" i="15"/>
  <c r="BD115" i="15" s="1"/>
  <c r="BC114" i="15"/>
  <c r="BC115" i="15" s="1"/>
  <c r="BB114" i="15"/>
  <c r="BB115" i="15" s="1"/>
  <c r="BA114" i="15"/>
  <c r="BA115" i="15" s="1"/>
  <c r="AZ114" i="15"/>
  <c r="AZ115" i="15" s="1"/>
  <c r="AY114" i="15"/>
  <c r="AY115" i="15" s="1"/>
  <c r="AX114" i="15"/>
  <c r="AX115" i="15" s="1"/>
  <c r="AW114" i="15"/>
  <c r="AW115" i="15" s="1"/>
  <c r="AV114" i="15"/>
  <c r="AV115" i="15" s="1"/>
  <c r="AU114" i="15"/>
  <c r="AU115" i="15" s="1"/>
  <c r="AT114" i="15"/>
  <c r="AT115" i="15" s="1"/>
  <c r="AS114" i="15"/>
  <c r="AS115" i="15" s="1"/>
  <c r="AR114" i="15"/>
  <c r="AR115" i="15" s="1"/>
  <c r="AQ114" i="15"/>
  <c r="AQ115" i="15" s="1"/>
  <c r="AP114" i="15"/>
  <c r="AP115" i="15" s="1"/>
  <c r="AO114" i="15"/>
  <c r="AO115" i="15" s="1"/>
  <c r="AN114" i="15"/>
  <c r="AN115" i="15" s="1"/>
  <c r="AM114" i="15"/>
  <c r="AM115" i="15" s="1"/>
  <c r="AL114" i="15"/>
  <c r="AL115" i="15" s="1"/>
  <c r="AK114" i="15"/>
  <c r="AK115" i="15" s="1"/>
  <c r="AJ114" i="15"/>
  <c r="AJ115" i="15" s="1"/>
  <c r="AI114" i="15"/>
  <c r="AI115" i="15" s="1"/>
  <c r="AH114" i="15"/>
  <c r="AH115" i="15" s="1"/>
  <c r="AG114" i="15"/>
  <c r="AG115" i="15" s="1"/>
  <c r="AF114" i="15"/>
  <c r="AF115" i="15" s="1"/>
  <c r="AE114" i="15"/>
  <c r="AE115" i="15" s="1"/>
  <c r="AD114" i="15"/>
  <c r="AD115" i="15" s="1"/>
  <c r="AC114" i="15"/>
  <c r="AC115" i="15" s="1"/>
  <c r="AB114" i="15"/>
  <c r="AB115" i="15" s="1"/>
  <c r="AA114" i="15"/>
  <c r="AA115" i="15" s="1"/>
  <c r="Z114" i="15"/>
  <c r="Z115" i="15" s="1"/>
  <c r="Y114" i="15"/>
  <c r="Y115" i="15" s="1"/>
  <c r="X114" i="15"/>
  <c r="X115" i="15" s="1"/>
  <c r="W114" i="15"/>
  <c r="W115" i="15" s="1"/>
  <c r="V114" i="15"/>
  <c r="V115" i="15" s="1"/>
  <c r="U114" i="15"/>
  <c r="U115" i="15" s="1"/>
  <c r="T114" i="15"/>
  <c r="T115" i="15" s="1"/>
  <c r="S114" i="15"/>
  <c r="S115" i="15" s="1"/>
  <c r="R114" i="15"/>
  <c r="R115" i="15" s="1"/>
  <c r="Q114" i="15"/>
  <c r="Q115" i="15" s="1"/>
  <c r="P114" i="15"/>
  <c r="P115" i="15" s="1"/>
  <c r="O114" i="15"/>
  <c r="O115" i="15" s="1"/>
  <c r="N114" i="15"/>
  <c r="N115" i="15" s="1"/>
  <c r="M114" i="15"/>
  <c r="M115" i="15" s="1"/>
  <c r="L114" i="15"/>
  <c r="L115" i="15" s="1"/>
  <c r="K114" i="15"/>
  <c r="K115" i="15" s="1"/>
  <c r="J114" i="15"/>
  <c r="J115" i="15" s="1"/>
  <c r="I114" i="15"/>
  <c r="I115" i="15" s="1"/>
  <c r="H114" i="15"/>
  <c r="H115" i="15" s="1"/>
  <c r="G114" i="15"/>
  <c r="G115" i="15" s="1"/>
  <c r="F114" i="15"/>
  <c r="F115" i="15" s="1"/>
  <c r="C114" i="15"/>
  <c r="C115" i="15" s="1"/>
  <c r="B114" i="15"/>
  <c r="B115" i="15" s="1"/>
  <c r="CW111" i="15"/>
  <c r="CV111" i="15"/>
  <c r="CV112" i="15" s="1"/>
  <c r="CU111" i="15"/>
  <c r="CU112" i="15" s="1"/>
  <c r="CT111" i="15"/>
  <c r="CT112" i="15" s="1"/>
  <c r="CS111" i="15"/>
  <c r="CS112" i="15" s="1"/>
  <c r="CR111" i="15"/>
  <c r="CR112" i="15" s="1"/>
  <c r="CQ111" i="15"/>
  <c r="CQ112" i="15" s="1"/>
  <c r="CP111" i="15"/>
  <c r="CP112" i="15" s="1"/>
  <c r="CO111" i="15"/>
  <c r="CO112" i="15" s="1"/>
  <c r="CN111" i="15"/>
  <c r="CN112" i="15" s="1"/>
  <c r="CM111" i="15"/>
  <c r="CM112" i="15" s="1"/>
  <c r="CL111" i="15"/>
  <c r="CL112" i="15" s="1"/>
  <c r="CK111" i="15"/>
  <c r="CK112" i="15" s="1"/>
  <c r="CJ111" i="15"/>
  <c r="CJ112" i="15" s="1"/>
  <c r="CI111" i="15"/>
  <c r="CI112" i="15" s="1"/>
  <c r="CH111" i="15"/>
  <c r="CH112" i="15" s="1"/>
  <c r="CG111" i="15"/>
  <c r="CG112" i="15" s="1"/>
  <c r="CF111" i="15"/>
  <c r="CF112" i="15" s="1"/>
  <c r="CE111" i="15"/>
  <c r="CE112" i="15" s="1"/>
  <c r="CD111" i="15"/>
  <c r="CD112" i="15" s="1"/>
  <c r="CC111" i="15"/>
  <c r="CC112" i="15" s="1"/>
  <c r="CB111" i="15"/>
  <c r="CB112" i="15" s="1"/>
  <c r="CA111" i="15"/>
  <c r="CA112" i="15" s="1"/>
  <c r="BZ111" i="15"/>
  <c r="BZ112" i="15" s="1"/>
  <c r="BY111" i="15"/>
  <c r="BY112" i="15" s="1"/>
  <c r="BX111" i="15"/>
  <c r="BX112" i="15" s="1"/>
  <c r="BW111" i="15"/>
  <c r="BW112" i="15" s="1"/>
  <c r="BV111" i="15"/>
  <c r="BV112" i="15" s="1"/>
  <c r="BU111" i="15"/>
  <c r="BU112" i="15" s="1"/>
  <c r="BT111" i="15"/>
  <c r="BT112" i="15" s="1"/>
  <c r="BS111" i="15"/>
  <c r="BS112" i="15" s="1"/>
  <c r="BR111" i="15"/>
  <c r="BR112" i="15" s="1"/>
  <c r="BQ111" i="15"/>
  <c r="BQ112" i="15" s="1"/>
  <c r="BP111" i="15"/>
  <c r="BP112" i="15" s="1"/>
  <c r="BO111" i="15"/>
  <c r="BO112" i="15" s="1"/>
  <c r="BN111" i="15"/>
  <c r="BN112" i="15" s="1"/>
  <c r="BM111" i="15"/>
  <c r="BM112" i="15" s="1"/>
  <c r="BL111" i="15"/>
  <c r="BL112" i="15" s="1"/>
  <c r="BK111" i="15"/>
  <c r="BK112" i="15" s="1"/>
  <c r="BJ111" i="15"/>
  <c r="BJ112" i="15" s="1"/>
  <c r="BI111" i="15"/>
  <c r="BI112" i="15" s="1"/>
  <c r="BH111" i="15"/>
  <c r="BH112" i="15" s="1"/>
  <c r="BG111" i="15"/>
  <c r="BG112" i="15" s="1"/>
  <c r="BF111" i="15"/>
  <c r="BF112" i="15" s="1"/>
  <c r="BE111" i="15"/>
  <c r="BE112" i="15" s="1"/>
  <c r="BD111" i="15"/>
  <c r="BD112" i="15" s="1"/>
  <c r="BC111" i="15"/>
  <c r="BC112" i="15" s="1"/>
  <c r="BB111" i="15"/>
  <c r="BB112" i="15" s="1"/>
  <c r="BA111" i="15"/>
  <c r="BA112" i="15" s="1"/>
  <c r="AZ111" i="15"/>
  <c r="AZ112" i="15" s="1"/>
  <c r="AY111" i="15"/>
  <c r="AY112" i="15" s="1"/>
  <c r="AX111" i="15"/>
  <c r="AX112" i="15" s="1"/>
  <c r="AW111" i="15"/>
  <c r="AW112" i="15" s="1"/>
  <c r="AV111" i="15"/>
  <c r="AV112" i="15" s="1"/>
  <c r="AU111" i="15"/>
  <c r="AU112" i="15" s="1"/>
  <c r="AT111" i="15"/>
  <c r="AT112" i="15" s="1"/>
  <c r="AS111" i="15"/>
  <c r="AS112" i="15" s="1"/>
  <c r="AR111" i="15"/>
  <c r="AR112" i="15" s="1"/>
  <c r="AQ111" i="15"/>
  <c r="AQ112" i="15" s="1"/>
  <c r="AP111" i="15"/>
  <c r="AP112" i="15" s="1"/>
  <c r="AO111" i="15"/>
  <c r="AO112" i="15" s="1"/>
  <c r="AN111" i="15"/>
  <c r="AN112" i="15" s="1"/>
  <c r="AM111" i="15"/>
  <c r="AM112" i="15" s="1"/>
  <c r="AL111" i="15"/>
  <c r="AL112" i="15" s="1"/>
  <c r="AK111" i="15"/>
  <c r="AK112" i="15" s="1"/>
  <c r="AJ111" i="15"/>
  <c r="AJ112" i="15" s="1"/>
  <c r="AI111" i="15"/>
  <c r="AI112" i="15" s="1"/>
  <c r="AH111" i="15"/>
  <c r="AH112" i="15" s="1"/>
  <c r="AG111" i="15"/>
  <c r="AG112" i="15" s="1"/>
  <c r="AF111" i="15"/>
  <c r="AF112" i="15" s="1"/>
  <c r="AE111" i="15"/>
  <c r="AE112" i="15" s="1"/>
  <c r="AD111" i="15"/>
  <c r="AD112" i="15" s="1"/>
  <c r="AC111" i="15"/>
  <c r="AC112" i="15" s="1"/>
  <c r="AB111" i="15"/>
  <c r="AB112" i="15" s="1"/>
  <c r="AA111" i="15"/>
  <c r="AA112" i="15" s="1"/>
  <c r="Z111" i="15"/>
  <c r="Z112" i="15" s="1"/>
  <c r="Y111" i="15"/>
  <c r="Y112" i="15" s="1"/>
  <c r="X111" i="15"/>
  <c r="X112" i="15" s="1"/>
  <c r="W111" i="15"/>
  <c r="W112" i="15" s="1"/>
  <c r="V111" i="15"/>
  <c r="V112" i="15" s="1"/>
  <c r="U111" i="15"/>
  <c r="U112" i="15" s="1"/>
  <c r="T111" i="15"/>
  <c r="T112" i="15" s="1"/>
  <c r="S111" i="15"/>
  <c r="S112" i="15" s="1"/>
  <c r="R111" i="15"/>
  <c r="R112" i="15" s="1"/>
  <c r="Q111" i="15"/>
  <c r="Q112" i="15" s="1"/>
  <c r="P111" i="15"/>
  <c r="P112" i="15" s="1"/>
  <c r="O111" i="15"/>
  <c r="O112" i="15" s="1"/>
  <c r="N111" i="15"/>
  <c r="N112" i="15" s="1"/>
  <c r="M111" i="15"/>
  <c r="M112" i="15" s="1"/>
  <c r="L111" i="15"/>
  <c r="L112" i="15" s="1"/>
  <c r="K111" i="15"/>
  <c r="K112" i="15" s="1"/>
  <c r="J111" i="15"/>
  <c r="J112" i="15" s="1"/>
  <c r="I111" i="15"/>
  <c r="I112" i="15" s="1"/>
  <c r="H111" i="15"/>
  <c r="H112" i="15" s="1"/>
  <c r="G111" i="15"/>
  <c r="G112" i="15" s="1"/>
  <c r="F111" i="15"/>
  <c r="F112" i="15" s="1"/>
  <c r="C111" i="15"/>
  <c r="C112" i="15" s="1"/>
  <c r="B111" i="15"/>
  <c r="B112" i="15" s="1"/>
  <c r="CW108" i="15"/>
  <c r="CV108" i="15"/>
  <c r="CV109" i="15" s="1"/>
  <c r="CU108" i="15"/>
  <c r="CU109" i="15" s="1"/>
  <c r="CT108" i="15"/>
  <c r="CT109" i="15" s="1"/>
  <c r="CS108" i="15"/>
  <c r="CS109" i="15" s="1"/>
  <c r="CR108" i="15"/>
  <c r="CR109" i="15" s="1"/>
  <c r="CQ108" i="15"/>
  <c r="CQ109" i="15" s="1"/>
  <c r="CP108" i="15"/>
  <c r="CP109" i="15" s="1"/>
  <c r="CO108" i="15"/>
  <c r="CO109" i="15" s="1"/>
  <c r="CN108" i="15"/>
  <c r="CN109" i="15" s="1"/>
  <c r="CM108" i="15"/>
  <c r="CM109" i="15" s="1"/>
  <c r="CL108" i="15"/>
  <c r="CL109" i="15" s="1"/>
  <c r="CK108" i="15"/>
  <c r="CK109" i="15" s="1"/>
  <c r="CJ108" i="15"/>
  <c r="CJ109" i="15" s="1"/>
  <c r="CI108" i="15"/>
  <c r="CI109" i="15" s="1"/>
  <c r="CH108" i="15"/>
  <c r="CH109" i="15" s="1"/>
  <c r="CG108" i="15"/>
  <c r="CG109" i="15" s="1"/>
  <c r="CF108" i="15"/>
  <c r="CF109" i="15" s="1"/>
  <c r="CE108" i="15"/>
  <c r="CE109" i="15" s="1"/>
  <c r="CD108" i="15"/>
  <c r="CD109" i="15" s="1"/>
  <c r="CC108" i="15"/>
  <c r="CC109" i="15" s="1"/>
  <c r="CB108" i="15"/>
  <c r="CB109" i="15" s="1"/>
  <c r="CA108" i="15"/>
  <c r="CA109" i="15" s="1"/>
  <c r="BZ108" i="15"/>
  <c r="BZ109" i="15" s="1"/>
  <c r="BY108" i="15"/>
  <c r="BY109" i="15" s="1"/>
  <c r="BX108" i="15"/>
  <c r="BX109" i="15" s="1"/>
  <c r="BW108" i="15"/>
  <c r="BW109" i="15" s="1"/>
  <c r="BV108" i="15"/>
  <c r="BV109" i="15" s="1"/>
  <c r="BU108" i="15"/>
  <c r="BU109" i="15" s="1"/>
  <c r="BT108" i="15"/>
  <c r="BT109" i="15" s="1"/>
  <c r="BS108" i="15"/>
  <c r="BS109" i="15" s="1"/>
  <c r="BR108" i="15"/>
  <c r="BR109" i="15" s="1"/>
  <c r="BQ108" i="15"/>
  <c r="BQ109" i="15" s="1"/>
  <c r="BP108" i="15"/>
  <c r="BP109" i="15" s="1"/>
  <c r="BO108" i="15"/>
  <c r="BO109" i="15" s="1"/>
  <c r="BN108" i="15"/>
  <c r="BN109" i="15" s="1"/>
  <c r="BM108" i="15"/>
  <c r="BM109" i="15" s="1"/>
  <c r="BL108" i="15"/>
  <c r="BL109" i="15" s="1"/>
  <c r="BK108" i="15"/>
  <c r="BK109" i="15" s="1"/>
  <c r="BJ108" i="15"/>
  <c r="BJ109" i="15" s="1"/>
  <c r="BI108" i="15"/>
  <c r="BI109" i="15" s="1"/>
  <c r="BH108" i="15"/>
  <c r="BH109" i="15" s="1"/>
  <c r="BG108" i="15"/>
  <c r="BG109" i="15" s="1"/>
  <c r="BF108" i="15"/>
  <c r="BF109" i="15" s="1"/>
  <c r="BE108" i="15"/>
  <c r="BE109" i="15" s="1"/>
  <c r="BD108" i="15"/>
  <c r="BD109" i="15" s="1"/>
  <c r="BC108" i="15"/>
  <c r="BC109" i="15" s="1"/>
  <c r="BB108" i="15"/>
  <c r="BB109" i="15" s="1"/>
  <c r="BA108" i="15"/>
  <c r="BA109" i="15" s="1"/>
  <c r="AZ108" i="15"/>
  <c r="AZ109" i="15" s="1"/>
  <c r="AY108" i="15"/>
  <c r="AY109" i="15" s="1"/>
  <c r="AX108" i="15"/>
  <c r="AX109" i="15" s="1"/>
  <c r="AW108" i="15"/>
  <c r="AW109" i="15" s="1"/>
  <c r="AV108" i="15"/>
  <c r="AV109" i="15" s="1"/>
  <c r="AU108" i="15"/>
  <c r="AU109" i="15" s="1"/>
  <c r="AT108" i="15"/>
  <c r="AT109" i="15" s="1"/>
  <c r="AS108" i="15"/>
  <c r="AS109" i="15" s="1"/>
  <c r="AR108" i="15"/>
  <c r="AR109" i="15" s="1"/>
  <c r="AQ108" i="15"/>
  <c r="AQ109" i="15" s="1"/>
  <c r="AP108" i="15"/>
  <c r="AP109" i="15" s="1"/>
  <c r="AO108" i="15"/>
  <c r="AO109" i="15" s="1"/>
  <c r="AN108" i="15"/>
  <c r="AN109" i="15" s="1"/>
  <c r="AM108" i="15"/>
  <c r="AM109" i="15" s="1"/>
  <c r="AL108" i="15"/>
  <c r="AL109" i="15" s="1"/>
  <c r="AK108" i="15"/>
  <c r="AK109" i="15" s="1"/>
  <c r="AJ108" i="15"/>
  <c r="AJ109" i="15" s="1"/>
  <c r="AI108" i="15"/>
  <c r="AI109" i="15" s="1"/>
  <c r="AH108" i="15"/>
  <c r="AH109" i="15" s="1"/>
  <c r="AG108" i="15"/>
  <c r="AG109" i="15" s="1"/>
  <c r="AF108" i="15"/>
  <c r="AF109" i="15" s="1"/>
  <c r="AE108" i="15"/>
  <c r="AE109" i="15" s="1"/>
  <c r="AD108" i="15"/>
  <c r="AD109" i="15" s="1"/>
  <c r="AC108" i="15"/>
  <c r="AC109" i="15" s="1"/>
  <c r="AB108" i="15"/>
  <c r="AB109" i="15" s="1"/>
  <c r="AA108" i="15"/>
  <c r="AA109" i="15" s="1"/>
  <c r="Z108" i="15"/>
  <c r="Z109" i="15" s="1"/>
  <c r="Y108" i="15"/>
  <c r="Y109" i="15" s="1"/>
  <c r="X108" i="15"/>
  <c r="X109" i="15" s="1"/>
  <c r="W108" i="15"/>
  <c r="W109" i="15" s="1"/>
  <c r="V108" i="15"/>
  <c r="V109" i="15" s="1"/>
  <c r="U108" i="15"/>
  <c r="U109" i="15" s="1"/>
  <c r="T108" i="15"/>
  <c r="T109" i="15" s="1"/>
  <c r="S108" i="15"/>
  <c r="S109" i="15" s="1"/>
  <c r="R108" i="15"/>
  <c r="R109" i="15" s="1"/>
  <c r="Q108" i="15"/>
  <c r="Q109" i="15" s="1"/>
  <c r="P108" i="15"/>
  <c r="P109" i="15" s="1"/>
  <c r="O108" i="15"/>
  <c r="O109" i="15" s="1"/>
  <c r="N108" i="15"/>
  <c r="N109" i="15" s="1"/>
  <c r="M108" i="15"/>
  <c r="M109" i="15" s="1"/>
  <c r="L108" i="15"/>
  <c r="L109" i="15" s="1"/>
  <c r="K108" i="15"/>
  <c r="K109" i="15" s="1"/>
  <c r="J108" i="15"/>
  <c r="J109" i="15" s="1"/>
  <c r="I108" i="15"/>
  <c r="I109" i="15" s="1"/>
  <c r="H108" i="15"/>
  <c r="H109" i="15" s="1"/>
  <c r="G108" i="15"/>
  <c r="G109" i="15" s="1"/>
  <c r="F108" i="15"/>
  <c r="F109" i="15" s="1"/>
  <c r="C108" i="15"/>
  <c r="C109" i="15" s="1"/>
  <c r="B108" i="15"/>
  <c r="B109" i="15" s="1"/>
  <c r="CW105" i="15"/>
  <c r="CV105" i="15"/>
  <c r="CV106" i="15" s="1"/>
  <c r="CU105" i="15"/>
  <c r="CU106" i="15" s="1"/>
  <c r="CT105" i="15"/>
  <c r="CT106" i="15" s="1"/>
  <c r="CS105" i="15"/>
  <c r="CS106" i="15" s="1"/>
  <c r="CR105" i="15"/>
  <c r="CR106" i="15" s="1"/>
  <c r="CQ105" i="15"/>
  <c r="CQ106" i="15" s="1"/>
  <c r="CP105" i="15"/>
  <c r="CP106" i="15" s="1"/>
  <c r="CO105" i="15"/>
  <c r="CO106" i="15" s="1"/>
  <c r="CN105" i="15"/>
  <c r="CN106" i="15" s="1"/>
  <c r="CM105" i="15"/>
  <c r="CM106" i="15" s="1"/>
  <c r="CL105" i="15"/>
  <c r="CL106" i="15" s="1"/>
  <c r="CK105" i="15"/>
  <c r="CK106" i="15" s="1"/>
  <c r="CJ105" i="15"/>
  <c r="CJ106" i="15" s="1"/>
  <c r="CI105" i="15"/>
  <c r="CI106" i="15" s="1"/>
  <c r="CH105" i="15"/>
  <c r="CH106" i="15" s="1"/>
  <c r="CG105" i="15"/>
  <c r="CG106" i="15" s="1"/>
  <c r="CF105" i="15"/>
  <c r="CF106" i="15" s="1"/>
  <c r="CE105" i="15"/>
  <c r="CE106" i="15" s="1"/>
  <c r="CD105" i="15"/>
  <c r="CD106" i="15" s="1"/>
  <c r="CC105" i="15"/>
  <c r="CC106" i="15" s="1"/>
  <c r="CB105" i="15"/>
  <c r="CB106" i="15" s="1"/>
  <c r="CA105" i="15"/>
  <c r="CA106" i="15" s="1"/>
  <c r="BZ105" i="15"/>
  <c r="BZ106" i="15" s="1"/>
  <c r="BY105" i="15"/>
  <c r="BY106" i="15" s="1"/>
  <c r="BX105" i="15"/>
  <c r="BX106" i="15" s="1"/>
  <c r="BW105" i="15"/>
  <c r="BW106" i="15" s="1"/>
  <c r="BV105" i="15"/>
  <c r="BV106" i="15" s="1"/>
  <c r="BU105" i="15"/>
  <c r="BU106" i="15" s="1"/>
  <c r="BT105" i="15"/>
  <c r="BT106" i="15" s="1"/>
  <c r="BS105" i="15"/>
  <c r="BS106" i="15" s="1"/>
  <c r="BR105" i="15"/>
  <c r="BR106" i="15" s="1"/>
  <c r="BQ105" i="15"/>
  <c r="BQ106" i="15" s="1"/>
  <c r="BP105" i="15"/>
  <c r="BP106" i="15" s="1"/>
  <c r="BO105" i="15"/>
  <c r="BO106" i="15" s="1"/>
  <c r="BN105" i="15"/>
  <c r="BN106" i="15" s="1"/>
  <c r="BM105" i="15"/>
  <c r="BM106" i="15" s="1"/>
  <c r="BL105" i="15"/>
  <c r="BL106" i="15" s="1"/>
  <c r="BK105" i="15"/>
  <c r="BK106" i="15" s="1"/>
  <c r="BJ105" i="15"/>
  <c r="BJ106" i="15" s="1"/>
  <c r="BI105" i="15"/>
  <c r="BI106" i="15" s="1"/>
  <c r="BH105" i="15"/>
  <c r="BH106" i="15" s="1"/>
  <c r="BG105" i="15"/>
  <c r="BG106" i="15" s="1"/>
  <c r="BF105" i="15"/>
  <c r="BF106" i="15" s="1"/>
  <c r="BE105" i="15"/>
  <c r="BE106" i="15" s="1"/>
  <c r="BD105" i="15"/>
  <c r="BD106" i="15" s="1"/>
  <c r="BC105" i="15"/>
  <c r="BC106" i="15" s="1"/>
  <c r="BB105" i="15"/>
  <c r="BB106" i="15" s="1"/>
  <c r="BA105" i="15"/>
  <c r="BA106" i="15" s="1"/>
  <c r="AZ105" i="15"/>
  <c r="AZ106" i="15" s="1"/>
  <c r="AY105" i="15"/>
  <c r="AY106" i="15" s="1"/>
  <c r="AX105" i="15"/>
  <c r="AX106" i="15" s="1"/>
  <c r="AW105" i="15"/>
  <c r="AW106" i="15" s="1"/>
  <c r="AV105" i="15"/>
  <c r="AV106" i="15" s="1"/>
  <c r="AU105" i="15"/>
  <c r="AU106" i="15" s="1"/>
  <c r="AT105" i="15"/>
  <c r="AT106" i="15" s="1"/>
  <c r="AS105" i="15"/>
  <c r="AS106" i="15" s="1"/>
  <c r="AR105" i="15"/>
  <c r="AR106" i="15" s="1"/>
  <c r="AQ105" i="15"/>
  <c r="AQ106" i="15" s="1"/>
  <c r="AP105" i="15"/>
  <c r="AP106" i="15" s="1"/>
  <c r="AO105" i="15"/>
  <c r="AO106" i="15" s="1"/>
  <c r="AN105" i="15"/>
  <c r="AN106" i="15" s="1"/>
  <c r="AM105" i="15"/>
  <c r="AM106" i="15" s="1"/>
  <c r="AL105" i="15"/>
  <c r="AL106" i="15" s="1"/>
  <c r="AK105" i="15"/>
  <c r="AK106" i="15" s="1"/>
  <c r="AJ105" i="15"/>
  <c r="AJ106" i="15" s="1"/>
  <c r="AI105" i="15"/>
  <c r="AI106" i="15" s="1"/>
  <c r="AH105" i="15"/>
  <c r="AH106" i="15" s="1"/>
  <c r="AG105" i="15"/>
  <c r="AG106" i="15" s="1"/>
  <c r="AF105" i="15"/>
  <c r="AF106" i="15" s="1"/>
  <c r="AE105" i="15"/>
  <c r="AE106" i="15" s="1"/>
  <c r="AD105" i="15"/>
  <c r="AD106" i="15" s="1"/>
  <c r="AC105" i="15"/>
  <c r="AC106" i="15" s="1"/>
  <c r="AB105" i="15"/>
  <c r="AB106" i="15" s="1"/>
  <c r="AA105" i="15"/>
  <c r="AA106" i="15" s="1"/>
  <c r="Z105" i="15"/>
  <c r="Z106" i="15" s="1"/>
  <c r="Y105" i="15"/>
  <c r="Y106" i="15" s="1"/>
  <c r="X105" i="15"/>
  <c r="X106" i="15" s="1"/>
  <c r="W105" i="15"/>
  <c r="W106" i="15" s="1"/>
  <c r="V105" i="15"/>
  <c r="V106" i="15" s="1"/>
  <c r="U105" i="15"/>
  <c r="U106" i="15" s="1"/>
  <c r="T105" i="15"/>
  <c r="T106" i="15" s="1"/>
  <c r="S105" i="15"/>
  <c r="S106" i="15" s="1"/>
  <c r="R105" i="15"/>
  <c r="R106" i="15" s="1"/>
  <c r="Q105" i="15"/>
  <c r="Q106" i="15" s="1"/>
  <c r="P105" i="15"/>
  <c r="P106" i="15" s="1"/>
  <c r="O105" i="15"/>
  <c r="O106" i="15" s="1"/>
  <c r="N105" i="15"/>
  <c r="N106" i="15" s="1"/>
  <c r="M105" i="15"/>
  <c r="M106" i="15" s="1"/>
  <c r="L105" i="15"/>
  <c r="L106" i="15" s="1"/>
  <c r="K105" i="15"/>
  <c r="K106" i="15" s="1"/>
  <c r="J105" i="15"/>
  <c r="J106" i="15" s="1"/>
  <c r="I105" i="15"/>
  <c r="I106" i="15" s="1"/>
  <c r="H105" i="15"/>
  <c r="H106" i="15" s="1"/>
  <c r="G105" i="15"/>
  <c r="G106" i="15" s="1"/>
  <c r="F105" i="15"/>
  <c r="F106" i="15" s="1"/>
  <c r="C105" i="15"/>
  <c r="C106" i="15" s="1"/>
  <c r="B105" i="15"/>
  <c r="B106" i="15" s="1"/>
  <c r="CW102" i="15"/>
  <c r="CV102" i="15"/>
  <c r="CV103" i="15" s="1"/>
  <c r="CU102" i="15"/>
  <c r="CU103" i="15" s="1"/>
  <c r="CT102" i="15"/>
  <c r="CT103" i="15" s="1"/>
  <c r="CS102" i="15"/>
  <c r="CS103" i="15" s="1"/>
  <c r="CR102" i="15"/>
  <c r="CR103" i="15" s="1"/>
  <c r="CQ102" i="15"/>
  <c r="CQ103" i="15" s="1"/>
  <c r="CP102" i="15"/>
  <c r="CP103" i="15" s="1"/>
  <c r="CO102" i="15"/>
  <c r="CO103" i="15" s="1"/>
  <c r="CN102" i="15"/>
  <c r="CN103" i="15" s="1"/>
  <c r="CM102" i="15"/>
  <c r="CM103" i="15" s="1"/>
  <c r="CL102" i="15"/>
  <c r="CL103" i="15" s="1"/>
  <c r="CK102" i="15"/>
  <c r="CK103" i="15" s="1"/>
  <c r="CJ102" i="15"/>
  <c r="CJ103" i="15" s="1"/>
  <c r="CI102" i="15"/>
  <c r="CI103" i="15" s="1"/>
  <c r="CH102" i="15"/>
  <c r="CH103" i="15" s="1"/>
  <c r="CG102" i="15"/>
  <c r="CG103" i="15" s="1"/>
  <c r="CF102" i="15"/>
  <c r="CF103" i="15" s="1"/>
  <c r="CE102" i="15"/>
  <c r="CE103" i="15" s="1"/>
  <c r="CD102" i="15"/>
  <c r="CD103" i="15" s="1"/>
  <c r="CC102" i="15"/>
  <c r="CC103" i="15" s="1"/>
  <c r="CB102" i="15"/>
  <c r="CB103" i="15" s="1"/>
  <c r="CA102" i="15"/>
  <c r="CA103" i="15" s="1"/>
  <c r="BZ102" i="15"/>
  <c r="BZ103" i="15" s="1"/>
  <c r="BY102" i="15"/>
  <c r="BY103" i="15" s="1"/>
  <c r="BX102" i="15"/>
  <c r="BX103" i="15" s="1"/>
  <c r="BW102" i="15"/>
  <c r="BW103" i="15" s="1"/>
  <c r="BV102" i="15"/>
  <c r="BV103" i="15" s="1"/>
  <c r="BU102" i="15"/>
  <c r="BU103" i="15" s="1"/>
  <c r="BT102" i="15"/>
  <c r="BT103" i="15" s="1"/>
  <c r="BS102" i="15"/>
  <c r="BS103" i="15" s="1"/>
  <c r="BR102" i="15"/>
  <c r="BR103" i="15" s="1"/>
  <c r="BQ102" i="15"/>
  <c r="BQ103" i="15" s="1"/>
  <c r="BP102" i="15"/>
  <c r="BP103" i="15" s="1"/>
  <c r="BO102" i="15"/>
  <c r="BO103" i="15" s="1"/>
  <c r="BN102" i="15"/>
  <c r="BN103" i="15" s="1"/>
  <c r="BM102" i="15"/>
  <c r="BM103" i="15" s="1"/>
  <c r="BL102" i="15"/>
  <c r="BL103" i="15" s="1"/>
  <c r="BK102" i="15"/>
  <c r="BK103" i="15" s="1"/>
  <c r="BJ102" i="15"/>
  <c r="BJ103" i="15" s="1"/>
  <c r="BI102" i="15"/>
  <c r="BI103" i="15" s="1"/>
  <c r="BH102" i="15"/>
  <c r="BH103" i="15" s="1"/>
  <c r="BG102" i="15"/>
  <c r="BG103" i="15" s="1"/>
  <c r="BF102" i="15"/>
  <c r="BF103" i="15" s="1"/>
  <c r="BE102" i="15"/>
  <c r="BE103" i="15" s="1"/>
  <c r="BD102" i="15"/>
  <c r="BD103" i="15" s="1"/>
  <c r="BC102" i="15"/>
  <c r="BC103" i="15" s="1"/>
  <c r="BB102" i="15"/>
  <c r="BB103" i="15" s="1"/>
  <c r="BA102" i="15"/>
  <c r="BA103" i="15" s="1"/>
  <c r="AZ102" i="15"/>
  <c r="AZ103" i="15" s="1"/>
  <c r="AY102" i="15"/>
  <c r="AY103" i="15" s="1"/>
  <c r="AX102" i="15"/>
  <c r="AX103" i="15" s="1"/>
  <c r="AW102" i="15"/>
  <c r="AW103" i="15" s="1"/>
  <c r="AV102" i="15"/>
  <c r="AV103" i="15" s="1"/>
  <c r="AU102" i="15"/>
  <c r="AU103" i="15" s="1"/>
  <c r="AT102" i="15"/>
  <c r="AT103" i="15" s="1"/>
  <c r="AS102" i="15"/>
  <c r="AS103" i="15" s="1"/>
  <c r="AR102" i="15"/>
  <c r="AR103" i="15" s="1"/>
  <c r="AQ102" i="15"/>
  <c r="AQ103" i="15" s="1"/>
  <c r="AP102" i="15"/>
  <c r="AP103" i="15" s="1"/>
  <c r="AO102" i="15"/>
  <c r="AO103" i="15" s="1"/>
  <c r="AN102" i="15"/>
  <c r="AN103" i="15" s="1"/>
  <c r="AM102" i="15"/>
  <c r="AM103" i="15" s="1"/>
  <c r="AL102" i="15"/>
  <c r="AL103" i="15" s="1"/>
  <c r="AK102" i="15"/>
  <c r="AK103" i="15" s="1"/>
  <c r="AJ102" i="15"/>
  <c r="AJ103" i="15" s="1"/>
  <c r="AI102" i="15"/>
  <c r="AI103" i="15" s="1"/>
  <c r="AH102" i="15"/>
  <c r="AH103" i="15" s="1"/>
  <c r="AG102" i="15"/>
  <c r="AG103" i="15" s="1"/>
  <c r="AF102" i="15"/>
  <c r="AF103" i="15" s="1"/>
  <c r="AE102" i="15"/>
  <c r="AE103" i="15" s="1"/>
  <c r="AD102" i="15"/>
  <c r="AD103" i="15" s="1"/>
  <c r="AC102" i="15"/>
  <c r="AC103" i="15" s="1"/>
  <c r="AB102" i="15"/>
  <c r="AB103" i="15" s="1"/>
  <c r="AA102" i="15"/>
  <c r="AA103" i="15" s="1"/>
  <c r="Z102" i="15"/>
  <c r="Z103" i="15" s="1"/>
  <c r="Y102" i="15"/>
  <c r="Y103" i="15" s="1"/>
  <c r="X102" i="15"/>
  <c r="X103" i="15" s="1"/>
  <c r="W102" i="15"/>
  <c r="W103" i="15" s="1"/>
  <c r="V102" i="15"/>
  <c r="V103" i="15" s="1"/>
  <c r="U102" i="15"/>
  <c r="U103" i="15" s="1"/>
  <c r="T102" i="15"/>
  <c r="T103" i="15" s="1"/>
  <c r="S102" i="15"/>
  <c r="S103" i="15" s="1"/>
  <c r="R102" i="15"/>
  <c r="R103" i="15" s="1"/>
  <c r="Q102" i="15"/>
  <c r="Q103" i="15" s="1"/>
  <c r="P102" i="15"/>
  <c r="P103" i="15" s="1"/>
  <c r="O102" i="15"/>
  <c r="O103" i="15" s="1"/>
  <c r="N102" i="15"/>
  <c r="N103" i="15" s="1"/>
  <c r="M102" i="15"/>
  <c r="M103" i="15" s="1"/>
  <c r="L102" i="15"/>
  <c r="L103" i="15" s="1"/>
  <c r="K102" i="15"/>
  <c r="K103" i="15" s="1"/>
  <c r="J102" i="15"/>
  <c r="J103" i="15" s="1"/>
  <c r="I102" i="15"/>
  <c r="I103" i="15" s="1"/>
  <c r="H102" i="15"/>
  <c r="H103" i="15" s="1"/>
  <c r="G102" i="15"/>
  <c r="G103" i="15" s="1"/>
  <c r="F102" i="15"/>
  <c r="F103" i="15" s="1"/>
  <c r="C102" i="15"/>
  <c r="C103" i="15" s="1"/>
  <c r="B102" i="15"/>
  <c r="B103" i="15" s="1"/>
  <c r="CW99" i="15"/>
  <c r="CV99" i="15"/>
  <c r="CV100" i="15" s="1"/>
  <c r="CV101" i="15" s="1"/>
  <c r="CU99" i="15"/>
  <c r="CU100" i="15" s="1"/>
  <c r="CU101" i="15" s="1"/>
  <c r="CT99" i="15"/>
  <c r="CT100" i="15" s="1"/>
  <c r="CT101" i="15" s="1"/>
  <c r="CS99" i="15"/>
  <c r="CS100" i="15" s="1"/>
  <c r="CS101" i="15" s="1"/>
  <c r="CR99" i="15"/>
  <c r="CR100" i="15" s="1"/>
  <c r="CR101" i="15" s="1"/>
  <c r="CQ99" i="15"/>
  <c r="CQ100" i="15" s="1"/>
  <c r="CQ101" i="15" s="1"/>
  <c r="CP99" i="15"/>
  <c r="CP100" i="15" s="1"/>
  <c r="CP101" i="15" s="1"/>
  <c r="CO99" i="15"/>
  <c r="CO100" i="15" s="1"/>
  <c r="CO101" i="15" s="1"/>
  <c r="CN99" i="15"/>
  <c r="CN100" i="15" s="1"/>
  <c r="CN101" i="15" s="1"/>
  <c r="CM99" i="15"/>
  <c r="CM100" i="15" s="1"/>
  <c r="CM101" i="15" s="1"/>
  <c r="CL99" i="15"/>
  <c r="CL100" i="15" s="1"/>
  <c r="CL101" i="15" s="1"/>
  <c r="CK99" i="15"/>
  <c r="CK100" i="15" s="1"/>
  <c r="CK101" i="15" s="1"/>
  <c r="CJ99" i="15"/>
  <c r="CJ100" i="15" s="1"/>
  <c r="CJ101" i="15" s="1"/>
  <c r="CI99" i="15"/>
  <c r="CI100" i="15" s="1"/>
  <c r="CI101" i="15" s="1"/>
  <c r="CH99" i="15"/>
  <c r="CH100" i="15" s="1"/>
  <c r="CH101" i="15" s="1"/>
  <c r="CG99" i="15"/>
  <c r="CG100" i="15" s="1"/>
  <c r="CG101" i="15" s="1"/>
  <c r="CF99" i="15"/>
  <c r="CF100" i="15" s="1"/>
  <c r="CF101" i="15" s="1"/>
  <c r="CE99" i="15"/>
  <c r="CE100" i="15" s="1"/>
  <c r="CE101" i="15" s="1"/>
  <c r="CD99" i="15"/>
  <c r="CD100" i="15" s="1"/>
  <c r="CD101" i="15" s="1"/>
  <c r="CC99" i="15"/>
  <c r="CC100" i="15" s="1"/>
  <c r="CC101" i="15" s="1"/>
  <c r="CB99" i="15"/>
  <c r="CB100" i="15" s="1"/>
  <c r="CB101" i="15" s="1"/>
  <c r="CA99" i="15"/>
  <c r="CA100" i="15" s="1"/>
  <c r="CA101" i="15" s="1"/>
  <c r="BZ99" i="15"/>
  <c r="BZ100" i="15" s="1"/>
  <c r="BZ101" i="15" s="1"/>
  <c r="BY99" i="15"/>
  <c r="BY100" i="15" s="1"/>
  <c r="BY101" i="15" s="1"/>
  <c r="BX99" i="15"/>
  <c r="BX100" i="15" s="1"/>
  <c r="BX101" i="15" s="1"/>
  <c r="BW99" i="15"/>
  <c r="BW100" i="15" s="1"/>
  <c r="BW101" i="15" s="1"/>
  <c r="BV99" i="15"/>
  <c r="BV100" i="15" s="1"/>
  <c r="BV101" i="15" s="1"/>
  <c r="BU99" i="15"/>
  <c r="BU100" i="15" s="1"/>
  <c r="BU101" i="15" s="1"/>
  <c r="BT99" i="15"/>
  <c r="BT100" i="15" s="1"/>
  <c r="BT101" i="15" s="1"/>
  <c r="BS99" i="15"/>
  <c r="BS100" i="15" s="1"/>
  <c r="BS101" i="15" s="1"/>
  <c r="BR99" i="15"/>
  <c r="BR100" i="15" s="1"/>
  <c r="BR101" i="15" s="1"/>
  <c r="BQ99" i="15"/>
  <c r="BQ100" i="15" s="1"/>
  <c r="BQ101" i="15" s="1"/>
  <c r="BP99" i="15"/>
  <c r="BP100" i="15" s="1"/>
  <c r="BP101" i="15" s="1"/>
  <c r="BO99" i="15"/>
  <c r="BO100" i="15" s="1"/>
  <c r="BO101" i="15" s="1"/>
  <c r="BN99" i="15"/>
  <c r="BN100" i="15" s="1"/>
  <c r="BN101" i="15" s="1"/>
  <c r="BM99" i="15"/>
  <c r="BM100" i="15" s="1"/>
  <c r="BM101" i="15" s="1"/>
  <c r="BL99" i="15"/>
  <c r="BL100" i="15" s="1"/>
  <c r="BL101" i="15" s="1"/>
  <c r="BK99" i="15"/>
  <c r="BK100" i="15" s="1"/>
  <c r="BK101" i="15" s="1"/>
  <c r="BJ99" i="15"/>
  <c r="BJ100" i="15" s="1"/>
  <c r="BJ101" i="15" s="1"/>
  <c r="BI99" i="15"/>
  <c r="BI100" i="15" s="1"/>
  <c r="BI101" i="15" s="1"/>
  <c r="BH99" i="15"/>
  <c r="BH100" i="15" s="1"/>
  <c r="BH101" i="15" s="1"/>
  <c r="BG99" i="15"/>
  <c r="BG100" i="15" s="1"/>
  <c r="BG101" i="15" s="1"/>
  <c r="BF99" i="15"/>
  <c r="BF100" i="15" s="1"/>
  <c r="BF101" i="15" s="1"/>
  <c r="BE99" i="15"/>
  <c r="BE100" i="15" s="1"/>
  <c r="BE101" i="15" s="1"/>
  <c r="BD99" i="15"/>
  <c r="BD100" i="15" s="1"/>
  <c r="BD101" i="15" s="1"/>
  <c r="BC99" i="15"/>
  <c r="BC100" i="15" s="1"/>
  <c r="BC101" i="15" s="1"/>
  <c r="BB99" i="15"/>
  <c r="BB100" i="15" s="1"/>
  <c r="BB101" i="15" s="1"/>
  <c r="BA99" i="15"/>
  <c r="BA100" i="15" s="1"/>
  <c r="BA101" i="15" s="1"/>
  <c r="AZ99" i="15"/>
  <c r="AZ100" i="15" s="1"/>
  <c r="AZ101" i="15" s="1"/>
  <c r="AY99" i="15"/>
  <c r="AY100" i="15" s="1"/>
  <c r="AY101" i="15" s="1"/>
  <c r="AX99" i="15"/>
  <c r="AX100" i="15" s="1"/>
  <c r="AX101" i="15" s="1"/>
  <c r="AW99" i="15"/>
  <c r="AW100" i="15" s="1"/>
  <c r="AW101" i="15" s="1"/>
  <c r="AV99" i="15"/>
  <c r="AV100" i="15" s="1"/>
  <c r="AV101" i="15" s="1"/>
  <c r="AU99" i="15"/>
  <c r="AU100" i="15" s="1"/>
  <c r="AU101" i="15" s="1"/>
  <c r="AT99" i="15"/>
  <c r="AT100" i="15" s="1"/>
  <c r="AT101" i="15" s="1"/>
  <c r="AS99" i="15"/>
  <c r="AS100" i="15" s="1"/>
  <c r="AS101" i="15" s="1"/>
  <c r="AR99" i="15"/>
  <c r="AR100" i="15" s="1"/>
  <c r="AR101" i="15" s="1"/>
  <c r="AQ99" i="15"/>
  <c r="AQ100" i="15" s="1"/>
  <c r="AQ101" i="15" s="1"/>
  <c r="AP99" i="15"/>
  <c r="AP100" i="15" s="1"/>
  <c r="AP101" i="15" s="1"/>
  <c r="AO99" i="15"/>
  <c r="AO100" i="15" s="1"/>
  <c r="AO101" i="15" s="1"/>
  <c r="AN99" i="15"/>
  <c r="AN100" i="15" s="1"/>
  <c r="AN101" i="15" s="1"/>
  <c r="AM99" i="15"/>
  <c r="AM100" i="15" s="1"/>
  <c r="AM101" i="15" s="1"/>
  <c r="AL99" i="15"/>
  <c r="AL100" i="15" s="1"/>
  <c r="AL101" i="15" s="1"/>
  <c r="AK99" i="15"/>
  <c r="AK100" i="15" s="1"/>
  <c r="AK101" i="15" s="1"/>
  <c r="AJ99" i="15"/>
  <c r="AJ100" i="15" s="1"/>
  <c r="AJ101" i="15" s="1"/>
  <c r="AI99" i="15"/>
  <c r="AI100" i="15" s="1"/>
  <c r="AI101" i="15" s="1"/>
  <c r="AH99" i="15"/>
  <c r="AH100" i="15" s="1"/>
  <c r="AH101" i="15" s="1"/>
  <c r="AG99" i="15"/>
  <c r="AG100" i="15" s="1"/>
  <c r="AG101" i="15" s="1"/>
  <c r="AF99" i="15"/>
  <c r="AF100" i="15" s="1"/>
  <c r="AF101" i="15" s="1"/>
  <c r="AE99" i="15"/>
  <c r="AE100" i="15" s="1"/>
  <c r="AE101" i="15" s="1"/>
  <c r="AD99" i="15"/>
  <c r="AD100" i="15" s="1"/>
  <c r="AD101" i="15" s="1"/>
  <c r="AC99" i="15"/>
  <c r="AC100" i="15" s="1"/>
  <c r="AC101" i="15" s="1"/>
  <c r="AB99" i="15"/>
  <c r="AB100" i="15" s="1"/>
  <c r="AB101" i="15" s="1"/>
  <c r="AA99" i="15"/>
  <c r="AA100" i="15" s="1"/>
  <c r="AA101" i="15" s="1"/>
  <c r="Z99" i="15"/>
  <c r="Z100" i="15" s="1"/>
  <c r="Z101" i="15" s="1"/>
  <c r="Y99" i="15"/>
  <c r="Y100" i="15" s="1"/>
  <c r="Y101" i="15" s="1"/>
  <c r="X99" i="15"/>
  <c r="X100" i="15" s="1"/>
  <c r="X101" i="15" s="1"/>
  <c r="W99" i="15"/>
  <c r="W100" i="15" s="1"/>
  <c r="W101" i="15" s="1"/>
  <c r="V99" i="15"/>
  <c r="V100" i="15" s="1"/>
  <c r="V101" i="15" s="1"/>
  <c r="U99" i="15"/>
  <c r="U100" i="15" s="1"/>
  <c r="U101" i="15" s="1"/>
  <c r="T99" i="15"/>
  <c r="T100" i="15" s="1"/>
  <c r="T101" i="15" s="1"/>
  <c r="S99" i="15"/>
  <c r="S100" i="15" s="1"/>
  <c r="S101" i="15" s="1"/>
  <c r="R99" i="15"/>
  <c r="R100" i="15" s="1"/>
  <c r="R101" i="15" s="1"/>
  <c r="Q99" i="15"/>
  <c r="Q100" i="15" s="1"/>
  <c r="Q101" i="15" s="1"/>
  <c r="P99" i="15"/>
  <c r="P100" i="15" s="1"/>
  <c r="P101" i="15" s="1"/>
  <c r="O99" i="15"/>
  <c r="O100" i="15" s="1"/>
  <c r="O101" i="15" s="1"/>
  <c r="N99" i="15"/>
  <c r="N100" i="15" s="1"/>
  <c r="N101" i="15" s="1"/>
  <c r="M99" i="15"/>
  <c r="M100" i="15" s="1"/>
  <c r="M101" i="15" s="1"/>
  <c r="L99" i="15"/>
  <c r="L100" i="15" s="1"/>
  <c r="L101" i="15" s="1"/>
  <c r="K99" i="15"/>
  <c r="K100" i="15" s="1"/>
  <c r="K101" i="15" s="1"/>
  <c r="J99" i="15"/>
  <c r="J100" i="15" s="1"/>
  <c r="J101" i="15" s="1"/>
  <c r="I99" i="15"/>
  <c r="I100" i="15" s="1"/>
  <c r="I101" i="15" s="1"/>
  <c r="H99" i="15"/>
  <c r="H100" i="15" s="1"/>
  <c r="H101" i="15" s="1"/>
  <c r="G99" i="15"/>
  <c r="G100" i="15" s="1"/>
  <c r="G101" i="15" s="1"/>
  <c r="F99" i="15"/>
  <c r="F100" i="15" s="1"/>
  <c r="F101" i="15" s="1"/>
  <c r="C99" i="15"/>
  <c r="C100" i="15" s="1"/>
  <c r="C101" i="15" s="1"/>
  <c r="B99" i="15"/>
  <c r="B100" i="15" s="1"/>
  <c r="B101" i="15" s="1"/>
  <c r="CW96" i="15"/>
  <c r="CV96" i="15"/>
  <c r="CV97" i="15" s="1"/>
  <c r="CU96" i="15"/>
  <c r="CU97" i="15" s="1"/>
  <c r="CT96" i="15"/>
  <c r="CT97" i="15" s="1"/>
  <c r="CS96" i="15"/>
  <c r="CS97" i="15" s="1"/>
  <c r="CR96" i="15"/>
  <c r="CR97" i="15" s="1"/>
  <c r="CQ96" i="15"/>
  <c r="CQ97" i="15" s="1"/>
  <c r="CP96" i="15"/>
  <c r="CP97" i="15" s="1"/>
  <c r="CO96" i="15"/>
  <c r="CO97" i="15" s="1"/>
  <c r="CN96" i="15"/>
  <c r="CN97" i="15" s="1"/>
  <c r="CM96" i="15"/>
  <c r="CM97" i="15" s="1"/>
  <c r="CL96" i="15"/>
  <c r="CL97" i="15" s="1"/>
  <c r="CK96" i="15"/>
  <c r="CK97" i="15" s="1"/>
  <c r="CJ96" i="15"/>
  <c r="CJ97" i="15" s="1"/>
  <c r="CI96" i="15"/>
  <c r="CI97" i="15" s="1"/>
  <c r="CH96" i="15"/>
  <c r="CH97" i="15" s="1"/>
  <c r="CG96" i="15"/>
  <c r="CG97" i="15" s="1"/>
  <c r="CF96" i="15"/>
  <c r="CF97" i="15" s="1"/>
  <c r="CE96" i="15"/>
  <c r="CE97" i="15" s="1"/>
  <c r="CD96" i="15"/>
  <c r="CD97" i="15" s="1"/>
  <c r="CC96" i="15"/>
  <c r="CC97" i="15" s="1"/>
  <c r="CB96" i="15"/>
  <c r="CB97" i="15" s="1"/>
  <c r="CA96" i="15"/>
  <c r="CA97" i="15" s="1"/>
  <c r="BZ96" i="15"/>
  <c r="BZ97" i="15" s="1"/>
  <c r="BY96" i="15"/>
  <c r="BY97" i="15" s="1"/>
  <c r="BX96" i="15"/>
  <c r="BX97" i="15" s="1"/>
  <c r="BW96" i="15"/>
  <c r="BW97" i="15" s="1"/>
  <c r="BV96" i="15"/>
  <c r="BV97" i="15" s="1"/>
  <c r="BU96" i="15"/>
  <c r="BU97" i="15" s="1"/>
  <c r="BT96" i="15"/>
  <c r="BT97" i="15" s="1"/>
  <c r="BS96" i="15"/>
  <c r="BS97" i="15" s="1"/>
  <c r="BR96" i="15"/>
  <c r="BR97" i="15" s="1"/>
  <c r="BQ96" i="15"/>
  <c r="BQ97" i="15" s="1"/>
  <c r="BP96" i="15"/>
  <c r="BP97" i="15" s="1"/>
  <c r="BO96" i="15"/>
  <c r="BO97" i="15" s="1"/>
  <c r="BN96" i="15"/>
  <c r="BN97" i="15" s="1"/>
  <c r="BM96" i="15"/>
  <c r="BM97" i="15" s="1"/>
  <c r="BL96" i="15"/>
  <c r="BL97" i="15" s="1"/>
  <c r="BK96" i="15"/>
  <c r="BK97" i="15" s="1"/>
  <c r="BJ96" i="15"/>
  <c r="BJ97" i="15" s="1"/>
  <c r="BI96" i="15"/>
  <c r="BI97" i="15" s="1"/>
  <c r="BH96" i="15"/>
  <c r="BH97" i="15" s="1"/>
  <c r="BG96" i="15"/>
  <c r="BG97" i="15" s="1"/>
  <c r="BF96" i="15"/>
  <c r="BF97" i="15" s="1"/>
  <c r="BE96" i="15"/>
  <c r="BE97" i="15" s="1"/>
  <c r="BD96" i="15"/>
  <c r="BD97" i="15" s="1"/>
  <c r="BC96" i="15"/>
  <c r="BC97" i="15" s="1"/>
  <c r="BB96" i="15"/>
  <c r="BB97" i="15" s="1"/>
  <c r="BA96" i="15"/>
  <c r="BA97" i="15" s="1"/>
  <c r="AZ96" i="15"/>
  <c r="AZ97" i="15" s="1"/>
  <c r="AY96" i="15"/>
  <c r="AY97" i="15" s="1"/>
  <c r="AX96" i="15"/>
  <c r="AX97" i="15" s="1"/>
  <c r="AW96" i="15"/>
  <c r="AW97" i="15" s="1"/>
  <c r="AV96" i="15"/>
  <c r="AV97" i="15" s="1"/>
  <c r="AU96" i="15"/>
  <c r="AU97" i="15" s="1"/>
  <c r="AT96" i="15"/>
  <c r="AT97" i="15" s="1"/>
  <c r="AS96" i="15"/>
  <c r="AS97" i="15" s="1"/>
  <c r="AR96" i="15"/>
  <c r="AR97" i="15" s="1"/>
  <c r="AQ96" i="15"/>
  <c r="AQ97" i="15" s="1"/>
  <c r="AP96" i="15"/>
  <c r="AP97" i="15" s="1"/>
  <c r="AO96" i="15"/>
  <c r="AO97" i="15" s="1"/>
  <c r="AN96" i="15"/>
  <c r="AN97" i="15" s="1"/>
  <c r="AM96" i="15"/>
  <c r="AM97" i="15" s="1"/>
  <c r="AL96" i="15"/>
  <c r="AL97" i="15" s="1"/>
  <c r="AK96" i="15"/>
  <c r="AK97" i="15" s="1"/>
  <c r="AJ96" i="15"/>
  <c r="AJ97" i="15" s="1"/>
  <c r="AI96" i="15"/>
  <c r="AI97" i="15" s="1"/>
  <c r="AH96" i="15"/>
  <c r="AH97" i="15" s="1"/>
  <c r="AG96" i="15"/>
  <c r="AG97" i="15" s="1"/>
  <c r="AF96" i="15"/>
  <c r="AF97" i="15" s="1"/>
  <c r="AE96" i="15"/>
  <c r="AE97" i="15" s="1"/>
  <c r="AD96" i="15"/>
  <c r="AD97" i="15" s="1"/>
  <c r="AC96" i="15"/>
  <c r="AC97" i="15" s="1"/>
  <c r="AB96" i="15"/>
  <c r="AB97" i="15" s="1"/>
  <c r="AA96" i="15"/>
  <c r="AA97" i="15" s="1"/>
  <c r="Z96" i="15"/>
  <c r="Z97" i="15" s="1"/>
  <c r="Y96" i="15"/>
  <c r="Y97" i="15" s="1"/>
  <c r="X96" i="15"/>
  <c r="X97" i="15" s="1"/>
  <c r="W96" i="15"/>
  <c r="W97" i="15" s="1"/>
  <c r="V96" i="15"/>
  <c r="V97" i="15" s="1"/>
  <c r="U96" i="15"/>
  <c r="U97" i="15" s="1"/>
  <c r="T96" i="15"/>
  <c r="T97" i="15" s="1"/>
  <c r="S96" i="15"/>
  <c r="S97" i="15" s="1"/>
  <c r="R96" i="15"/>
  <c r="R97" i="15" s="1"/>
  <c r="Q96" i="15"/>
  <c r="Q97" i="15" s="1"/>
  <c r="P96" i="15"/>
  <c r="P97" i="15" s="1"/>
  <c r="O96" i="15"/>
  <c r="O97" i="15" s="1"/>
  <c r="N96" i="15"/>
  <c r="N97" i="15" s="1"/>
  <c r="M96" i="15"/>
  <c r="M97" i="15" s="1"/>
  <c r="L96" i="15"/>
  <c r="L97" i="15" s="1"/>
  <c r="K96" i="15"/>
  <c r="K97" i="15" s="1"/>
  <c r="J96" i="15"/>
  <c r="J97" i="15" s="1"/>
  <c r="I96" i="15"/>
  <c r="I97" i="15" s="1"/>
  <c r="H96" i="15"/>
  <c r="H97" i="15" s="1"/>
  <c r="G96" i="15"/>
  <c r="G97" i="15" s="1"/>
  <c r="F96" i="15"/>
  <c r="F97" i="15" s="1"/>
  <c r="C96" i="15"/>
  <c r="C97" i="15" s="1"/>
  <c r="B96" i="15"/>
  <c r="B97" i="15" s="1"/>
  <c r="CW93" i="15"/>
  <c r="CV93" i="15"/>
  <c r="CV94" i="15" s="1"/>
  <c r="CU93" i="15"/>
  <c r="CU94" i="15" s="1"/>
  <c r="CT93" i="15"/>
  <c r="CT94" i="15" s="1"/>
  <c r="CS93" i="15"/>
  <c r="CS94" i="15" s="1"/>
  <c r="CR93" i="15"/>
  <c r="CR94" i="15" s="1"/>
  <c r="CQ93" i="15"/>
  <c r="CQ94" i="15" s="1"/>
  <c r="CP93" i="15"/>
  <c r="CP94" i="15" s="1"/>
  <c r="CO93" i="15"/>
  <c r="CO94" i="15" s="1"/>
  <c r="CN93" i="15"/>
  <c r="CN94" i="15" s="1"/>
  <c r="CM93" i="15"/>
  <c r="CM94" i="15" s="1"/>
  <c r="CL93" i="15"/>
  <c r="CL94" i="15" s="1"/>
  <c r="CK93" i="15"/>
  <c r="CK94" i="15" s="1"/>
  <c r="CJ93" i="15"/>
  <c r="CJ94" i="15" s="1"/>
  <c r="CI93" i="15"/>
  <c r="CI94" i="15" s="1"/>
  <c r="CH93" i="15"/>
  <c r="CH94" i="15" s="1"/>
  <c r="CG93" i="15"/>
  <c r="CG94" i="15" s="1"/>
  <c r="CF93" i="15"/>
  <c r="CF94" i="15" s="1"/>
  <c r="CE93" i="15"/>
  <c r="CE94" i="15" s="1"/>
  <c r="CD93" i="15"/>
  <c r="CD94" i="15" s="1"/>
  <c r="CC93" i="15"/>
  <c r="CC94" i="15" s="1"/>
  <c r="CB93" i="15"/>
  <c r="CB94" i="15" s="1"/>
  <c r="CA93" i="15"/>
  <c r="CA94" i="15" s="1"/>
  <c r="BZ93" i="15"/>
  <c r="BZ94" i="15" s="1"/>
  <c r="BY93" i="15"/>
  <c r="BY94" i="15" s="1"/>
  <c r="BX93" i="15"/>
  <c r="BX94" i="15" s="1"/>
  <c r="BW93" i="15"/>
  <c r="BW94" i="15" s="1"/>
  <c r="BV93" i="15"/>
  <c r="BV94" i="15" s="1"/>
  <c r="BU93" i="15"/>
  <c r="BU94" i="15" s="1"/>
  <c r="BT93" i="15"/>
  <c r="BT94" i="15" s="1"/>
  <c r="BS93" i="15"/>
  <c r="BS94" i="15" s="1"/>
  <c r="BR93" i="15"/>
  <c r="BR94" i="15" s="1"/>
  <c r="BQ93" i="15"/>
  <c r="BQ94" i="15" s="1"/>
  <c r="BP93" i="15"/>
  <c r="BP94" i="15" s="1"/>
  <c r="BO93" i="15"/>
  <c r="BO94" i="15" s="1"/>
  <c r="BN93" i="15"/>
  <c r="BN94" i="15" s="1"/>
  <c r="BM93" i="15"/>
  <c r="BM94" i="15" s="1"/>
  <c r="BL93" i="15"/>
  <c r="BL94" i="15" s="1"/>
  <c r="BK93" i="15"/>
  <c r="BK94" i="15" s="1"/>
  <c r="BJ93" i="15"/>
  <c r="BJ94" i="15" s="1"/>
  <c r="BI93" i="15"/>
  <c r="BI94" i="15" s="1"/>
  <c r="BH93" i="15"/>
  <c r="BH94" i="15" s="1"/>
  <c r="BG93" i="15"/>
  <c r="BG94" i="15" s="1"/>
  <c r="BF93" i="15"/>
  <c r="BF94" i="15" s="1"/>
  <c r="BE93" i="15"/>
  <c r="BE94" i="15" s="1"/>
  <c r="BD93" i="15"/>
  <c r="BD94" i="15" s="1"/>
  <c r="BC93" i="15"/>
  <c r="BC94" i="15" s="1"/>
  <c r="BB93" i="15"/>
  <c r="BB94" i="15" s="1"/>
  <c r="BB95" i="15" s="1"/>
  <c r="BA93" i="15"/>
  <c r="BA94" i="15" s="1"/>
  <c r="AZ93" i="15"/>
  <c r="AZ94" i="15" s="1"/>
  <c r="AY93" i="15"/>
  <c r="AY94" i="15" s="1"/>
  <c r="AX93" i="15"/>
  <c r="AX94" i="15" s="1"/>
  <c r="AW93" i="15"/>
  <c r="AW94" i="15" s="1"/>
  <c r="AV93" i="15"/>
  <c r="AV94" i="15" s="1"/>
  <c r="AU93" i="15"/>
  <c r="AU94" i="15" s="1"/>
  <c r="AT93" i="15"/>
  <c r="AT94" i="15" s="1"/>
  <c r="AS93" i="15"/>
  <c r="AS94" i="15" s="1"/>
  <c r="AR93" i="15"/>
  <c r="AR94" i="15" s="1"/>
  <c r="AQ93" i="15"/>
  <c r="AQ94" i="15" s="1"/>
  <c r="AP93" i="15"/>
  <c r="AP94" i="15" s="1"/>
  <c r="AO93" i="15"/>
  <c r="AO94" i="15" s="1"/>
  <c r="AN93" i="15"/>
  <c r="AN94" i="15" s="1"/>
  <c r="AM93" i="15"/>
  <c r="AM94" i="15" s="1"/>
  <c r="AL93" i="15"/>
  <c r="AL94" i="15" s="1"/>
  <c r="AK93" i="15"/>
  <c r="AK94" i="15" s="1"/>
  <c r="AJ93" i="15"/>
  <c r="AJ94" i="15" s="1"/>
  <c r="AI93" i="15"/>
  <c r="AI94" i="15" s="1"/>
  <c r="AH93" i="15"/>
  <c r="AH94" i="15" s="1"/>
  <c r="AG93" i="15"/>
  <c r="AG94" i="15" s="1"/>
  <c r="AF93" i="15"/>
  <c r="AF94" i="15" s="1"/>
  <c r="AE93" i="15"/>
  <c r="AE94" i="15" s="1"/>
  <c r="AD93" i="15"/>
  <c r="AD94" i="15" s="1"/>
  <c r="AC93" i="15"/>
  <c r="AC94" i="15" s="1"/>
  <c r="AB93" i="15"/>
  <c r="AB94" i="15" s="1"/>
  <c r="AA93" i="15"/>
  <c r="AA94" i="15" s="1"/>
  <c r="Z93" i="15"/>
  <c r="Z94" i="15" s="1"/>
  <c r="Y93" i="15"/>
  <c r="Y94" i="15" s="1"/>
  <c r="X93" i="15"/>
  <c r="X94" i="15" s="1"/>
  <c r="W93" i="15"/>
  <c r="W94" i="15" s="1"/>
  <c r="V93" i="15"/>
  <c r="V94" i="15" s="1"/>
  <c r="U93" i="15"/>
  <c r="U94" i="15" s="1"/>
  <c r="T93" i="15"/>
  <c r="T94" i="15" s="1"/>
  <c r="S93" i="15"/>
  <c r="S94" i="15" s="1"/>
  <c r="R93" i="15"/>
  <c r="R94" i="15" s="1"/>
  <c r="Q93" i="15"/>
  <c r="Q94" i="15" s="1"/>
  <c r="P93" i="15"/>
  <c r="P94" i="15" s="1"/>
  <c r="O93" i="15"/>
  <c r="O94" i="15" s="1"/>
  <c r="N93" i="15"/>
  <c r="N94" i="15" s="1"/>
  <c r="M93" i="15"/>
  <c r="M94" i="15" s="1"/>
  <c r="L93" i="15"/>
  <c r="L94" i="15" s="1"/>
  <c r="K93" i="15"/>
  <c r="K94" i="15" s="1"/>
  <c r="J93" i="15"/>
  <c r="J94" i="15" s="1"/>
  <c r="I93" i="15"/>
  <c r="I94" i="15" s="1"/>
  <c r="H93" i="15"/>
  <c r="H94" i="15" s="1"/>
  <c r="G93" i="15"/>
  <c r="G94" i="15" s="1"/>
  <c r="F93" i="15"/>
  <c r="F94" i="15" s="1"/>
  <c r="C93" i="15"/>
  <c r="C94" i="15" s="1"/>
  <c r="B93" i="15"/>
  <c r="B94" i="15" s="1"/>
  <c r="CW90" i="15"/>
  <c r="CV90" i="15"/>
  <c r="CV91" i="15" s="1"/>
  <c r="CU90" i="15"/>
  <c r="CU91" i="15" s="1"/>
  <c r="CT90" i="15"/>
  <c r="CT91" i="15" s="1"/>
  <c r="CS90" i="15"/>
  <c r="CS91" i="15" s="1"/>
  <c r="CR90" i="15"/>
  <c r="CR91" i="15" s="1"/>
  <c r="CQ90" i="15"/>
  <c r="CQ91" i="15" s="1"/>
  <c r="CP90" i="15"/>
  <c r="CP91" i="15" s="1"/>
  <c r="CO90" i="15"/>
  <c r="CO91" i="15" s="1"/>
  <c r="CN90" i="15"/>
  <c r="CN91" i="15" s="1"/>
  <c r="CM90" i="15"/>
  <c r="CM91" i="15" s="1"/>
  <c r="CL90" i="15"/>
  <c r="CL91" i="15" s="1"/>
  <c r="CK90" i="15"/>
  <c r="CK91" i="15" s="1"/>
  <c r="CJ90" i="15"/>
  <c r="CJ91" i="15" s="1"/>
  <c r="CI90" i="15"/>
  <c r="CI91" i="15" s="1"/>
  <c r="CH90" i="15"/>
  <c r="CH91" i="15" s="1"/>
  <c r="CG90" i="15"/>
  <c r="CG91" i="15" s="1"/>
  <c r="CF90" i="15"/>
  <c r="CF91" i="15" s="1"/>
  <c r="CE90" i="15"/>
  <c r="CE91" i="15" s="1"/>
  <c r="CD90" i="15"/>
  <c r="CD91" i="15" s="1"/>
  <c r="CC90" i="15"/>
  <c r="CC91" i="15" s="1"/>
  <c r="CB90" i="15"/>
  <c r="CB91" i="15" s="1"/>
  <c r="CA90" i="15"/>
  <c r="CA91" i="15" s="1"/>
  <c r="BZ90" i="15"/>
  <c r="BZ91" i="15" s="1"/>
  <c r="BY90" i="15"/>
  <c r="BY91" i="15" s="1"/>
  <c r="BX90" i="15"/>
  <c r="BX91" i="15" s="1"/>
  <c r="BW90" i="15"/>
  <c r="BW91" i="15" s="1"/>
  <c r="BV90" i="15"/>
  <c r="BV91" i="15" s="1"/>
  <c r="BU90" i="15"/>
  <c r="BU91" i="15" s="1"/>
  <c r="BT90" i="15"/>
  <c r="BT91" i="15" s="1"/>
  <c r="BS90" i="15"/>
  <c r="BS91" i="15" s="1"/>
  <c r="BR90" i="15"/>
  <c r="BR91" i="15" s="1"/>
  <c r="BQ90" i="15"/>
  <c r="BQ91" i="15" s="1"/>
  <c r="BP90" i="15"/>
  <c r="BP91" i="15" s="1"/>
  <c r="BO90" i="15"/>
  <c r="BO91" i="15" s="1"/>
  <c r="BN90" i="15"/>
  <c r="BN91" i="15" s="1"/>
  <c r="BM90" i="15"/>
  <c r="BM91" i="15" s="1"/>
  <c r="BL90" i="15"/>
  <c r="BL91" i="15" s="1"/>
  <c r="BK90" i="15"/>
  <c r="BK91" i="15" s="1"/>
  <c r="BJ90" i="15"/>
  <c r="BJ91" i="15" s="1"/>
  <c r="BI90" i="15"/>
  <c r="BI91" i="15" s="1"/>
  <c r="BH90" i="15"/>
  <c r="BH91" i="15" s="1"/>
  <c r="BG90" i="15"/>
  <c r="BG91" i="15" s="1"/>
  <c r="BF90" i="15"/>
  <c r="BF91" i="15" s="1"/>
  <c r="BE90" i="15"/>
  <c r="BE91" i="15" s="1"/>
  <c r="BD90" i="15"/>
  <c r="BD91" i="15" s="1"/>
  <c r="BC90" i="15"/>
  <c r="BC91" i="15" s="1"/>
  <c r="BB90" i="15"/>
  <c r="BB91" i="15" s="1"/>
  <c r="BA90" i="15"/>
  <c r="BA91" i="15" s="1"/>
  <c r="AZ90" i="15"/>
  <c r="AZ91" i="15" s="1"/>
  <c r="AY90" i="15"/>
  <c r="AY91" i="15" s="1"/>
  <c r="AX90" i="15"/>
  <c r="AX91" i="15" s="1"/>
  <c r="AW90" i="15"/>
  <c r="AW91" i="15" s="1"/>
  <c r="AV90" i="15"/>
  <c r="AV91" i="15" s="1"/>
  <c r="AU90" i="15"/>
  <c r="AU91" i="15" s="1"/>
  <c r="AT90" i="15"/>
  <c r="AT91" i="15" s="1"/>
  <c r="AS90" i="15"/>
  <c r="AS91" i="15" s="1"/>
  <c r="AR90" i="15"/>
  <c r="AR91" i="15" s="1"/>
  <c r="AQ90" i="15"/>
  <c r="AQ91" i="15" s="1"/>
  <c r="AP90" i="15"/>
  <c r="AP91" i="15" s="1"/>
  <c r="AO90" i="15"/>
  <c r="AO91" i="15" s="1"/>
  <c r="AN90" i="15"/>
  <c r="AN91" i="15" s="1"/>
  <c r="AM90" i="15"/>
  <c r="AM91" i="15" s="1"/>
  <c r="AL90" i="15"/>
  <c r="AL91" i="15" s="1"/>
  <c r="AK90" i="15"/>
  <c r="AK91" i="15" s="1"/>
  <c r="AJ90" i="15"/>
  <c r="AJ91" i="15" s="1"/>
  <c r="AI90" i="15"/>
  <c r="AI91" i="15" s="1"/>
  <c r="AH90" i="15"/>
  <c r="AH91" i="15" s="1"/>
  <c r="AG90" i="15"/>
  <c r="AG91" i="15" s="1"/>
  <c r="AF90" i="15"/>
  <c r="AF91" i="15" s="1"/>
  <c r="AE90" i="15"/>
  <c r="AE91" i="15" s="1"/>
  <c r="AD90" i="15"/>
  <c r="AD91" i="15" s="1"/>
  <c r="AC90" i="15"/>
  <c r="AC91" i="15" s="1"/>
  <c r="AB90" i="15"/>
  <c r="AB91" i="15" s="1"/>
  <c r="AA90" i="15"/>
  <c r="AA91" i="15" s="1"/>
  <c r="Z90" i="15"/>
  <c r="Z91" i="15" s="1"/>
  <c r="Y90" i="15"/>
  <c r="Y91" i="15" s="1"/>
  <c r="X90" i="15"/>
  <c r="X91" i="15" s="1"/>
  <c r="W90" i="15"/>
  <c r="W91" i="15" s="1"/>
  <c r="V90" i="15"/>
  <c r="V91" i="15" s="1"/>
  <c r="U90" i="15"/>
  <c r="U91" i="15" s="1"/>
  <c r="T90" i="15"/>
  <c r="T91" i="15" s="1"/>
  <c r="S90" i="15"/>
  <c r="S91" i="15" s="1"/>
  <c r="R90" i="15"/>
  <c r="R91" i="15" s="1"/>
  <c r="Q90" i="15"/>
  <c r="Q91" i="15" s="1"/>
  <c r="P90" i="15"/>
  <c r="P91" i="15" s="1"/>
  <c r="O90" i="15"/>
  <c r="O91" i="15" s="1"/>
  <c r="N90" i="15"/>
  <c r="N91" i="15" s="1"/>
  <c r="M90" i="15"/>
  <c r="M91" i="15" s="1"/>
  <c r="L90" i="15"/>
  <c r="L91" i="15" s="1"/>
  <c r="K90" i="15"/>
  <c r="K91" i="15" s="1"/>
  <c r="J90" i="15"/>
  <c r="J91" i="15" s="1"/>
  <c r="I90" i="15"/>
  <c r="I91" i="15" s="1"/>
  <c r="H90" i="15"/>
  <c r="H91" i="15" s="1"/>
  <c r="G90" i="15"/>
  <c r="G91" i="15" s="1"/>
  <c r="F90" i="15"/>
  <c r="F91" i="15" s="1"/>
  <c r="C90" i="15"/>
  <c r="C91" i="15" s="1"/>
  <c r="B90" i="15"/>
  <c r="B91" i="15" s="1"/>
  <c r="CW87" i="15"/>
  <c r="CV87" i="15"/>
  <c r="CV88" i="15" s="1"/>
  <c r="CU87" i="15"/>
  <c r="CU88" i="15" s="1"/>
  <c r="CT87" i="15"/>
  <c r="CT88" i="15" s="1"/>
  <c r="CS87" i="15"/>
  <c r="CS88" i="15" s="1"/>
  <c r="CR87" i="15"/>
  <c r="CR88" i="15" s="1"/>
  <c r="CQ87" i="15"/>
  <c r="CQ88" i="15" s="1"/>
  <c r="CP87" i="15"/>
  <c r="CP88" i="15" s="1"/>
  <c r="CO87" i="15"/>
  <c r="CO88" i="15" s="1"/>
  <c r="CN87" i="15"/>
  <c r="CN88" i="15" s="1"/>
  <c r="CM87" i="15"/>
  <c r="CM88" i="15" s="1"/>
  <c r="CL87" i="15"/>
  <c r="CL88" i="15" s="1"/>
  <c r="CK87" i="15"/>
  <c r="CK88" i="15" s="1"/>
  <c r="CJ87" i="15"/>
  <c r="CJ88" i="15" s="1"/>
  <c r="CI87" i="15"/>
  <c r="CI88" i="15" s="1"/>
  <c r="CH87" i="15"/>
  <c r="CH88" i="15" s="1"/>
  <c r="CG87" i="15"/>
  <c r="CG88" i="15" s="1"/>
  <c r="CF87" i="15"/>
  <c r="CF88" i="15" s="1"/>
  <c r="CE87" i="15"/>
  <c r="CE88" i="15" s="1"/>
  <c r="CD87" i="15"/>
  <c r="CD88" i="15" s="1"/>
  <c r="CC87" i="15"/>
  <c r="CC88" i="15" s="1"/>
  <c r="CB87" i="15"/>
  <c r="CB88" i="15" s="1"/>
  <c r="CA87" i="15"/>
  <c r="CA88" i="15" s="1"/>
  <c r="BZ87" i="15"/>
  <c r="BZ88" i="15" s="1"/>
  <c r="BY87" i="15"/>
  <c r="BY88" i="15" s="1"/>
  <c r="BX87" i="15"/>
  <c r="BX88" i="15" s="1"/>
  <c r="BW87" i="15"/>
  <c r="BW88" i="15" s="1"/>
  <c r="BV87" i="15"/>
  <c r="BV88" i="15" s="1"/>
  <c r="BU87" i="15"/>
  <c r="BU88" i="15" s="1"/>
  <c r="BT87" i="15"/>
  <c r="BT88" i="15" s="1"/>
  <c r="BS87" i="15"/>
  <c r="BS88" i="15" s="1"/>
  <c r="BR87" i="15"/>
  <c r="BR88" i="15" s="1"/>
  <c r="BQ87" i="15"/>
  <c r="BQ88" i="15" s="1"/>
  <c r="BP87" i="15"/>
  <c r="BP88" i="15" s="1"/>
  <c r="BO87" i="15"/>
  <c r="BO88" i="15" s="1"/>
  <c r="BN87" i="15"/>
  <c r="BN88" i="15" s="1"/>
  <c r="BM87" i="15"/>
  <c r="BM88" i="15" s="1"/>
  <c r="BL87" i="15"/>
  <c r="BL88" i="15" s="1"/>
  <c r="BK87" i="15"/>
  <c r="BK88" i="15" s="1"/>
  <c r="BJ87" i="15"/>
  <c r="BJ88" i="15" s="1"/>
  <c r="BI87" i="15"/>
  <c r="BI88" i="15" s="1"/>
  <c r="BH87" i="15"/>
  <c r="BH88" i="15" s="1"/>
  <c r="BG87" i="15"/>
  <c r="BG88" i="15" s="1"/>
  <c r="BF87" i="15"/>
  <c r="BF88" i="15" s="1"/>
  <c r="BE87" i="15"/>
  <c r="BE88" i="15" s="1"/>
  <c r="BD87" i="15"/>
  <c r="BD88" i="15" s="1"/>
  <c r="BC87" i="15"/>
  <c r="BC88" i="15" s="1"/>
  <c r="BB87" i="15"/>
  <c r="BB88" i="15" s="1"/>
  <c r="BA87" i="15"/>
  <c r="BA88" i="15" s="1"/>
  <c r="AZ87" i="15"/>
  <c r="AZ88" i="15" s="1"/>
  <c r="AY87" i="15"/>
  <c r="AY88" i="15" s="1"/>
  <c r="AX87" i="15"/>
  <c r="AX88" i="15" s="1"/>
  <c r="AW87" i="15"/>
  <c r="AW88" i="15" s="1"/>
  <c r="AV87" i="15"/>
  <c r="AV88" i="15" s="1"/>
  <c r="AU87" i="15"/>
  <c r="AU88" i="15" s="1"/>
  <c r="AT87" i="15"/>
  <c r="AT88" i="15" s="1"/>
  <c r="AS87" i="15"/>
  <c r="AS88" i="15" s="1"/>
  <c r="AR87" i="15"/>
  <c r="AR88" i="15" s="1"/>
  <c r="AQ87" i="15"/>
  <c r="AQ88" i="15" s="1"/>
  <c r="AP87" i="15"/>
  <c r="AP88" i="15" s="1"/>
  <c r="AO87" i="15"/>
  <c r="AO88" i="15" s="1"/>
  <c r="AN87" i="15"/>
  <c r="AN88" i="15" s="1"/>
  <c r="AM87" i="15"/>
  <c r="AM88" i="15" s="1"/>
  <c r="AL87" i="15"/>
  <c r="AL88" i="15" s="1"/>
  <c r="AK87" i="15"/>
  <c r="AK88" i="15" s="1"/>
  <c r="AJ87" i="15"/>
  <c r="AJ88" i="15" s="1"/>
  <c r="AI87" i="15"/>
  <c r="AI88" i="15" s="1"/>
  <c r="AH87" i="15"/>
  <c r="AH88" i="15" s="1"/>
  <c r="AG87" i="15"/>
  <c r="AG88" i="15" s="1"/>
  <c r="AF87" i="15"/>
  <c r="AF88" i="15" s="1"/>
  <c r="AE87" i="15"/>
  <c r="AE88" i="15" s="1"/>
  <c r="AD87" i="15"/>
  <c r="AD88" i="15" s="1"/>
  <c r="AC87" i="15"/>
  <c r="AC88" i="15" s="1"/>
  <c r="AB87" i="15"/>
  <c r="AB88" i="15" s="1"/>
  <c r="AA87" i="15"/>
  <c r="AA88" i="15" s="1"/>
  <c r="Z87" i="15"/>
  <c r="Z88" i="15" s="1"/>
  <c r="Y87" i="15"/>
  <c r="Y88" i="15" s="1"/>
  <c r="X87" i="15"/>
  <c r="X88" i="15" s="1"/>
  <c r="W87" i="15"/>
  <c r="W88" i="15" s="1"/>
  <c r="V87" i="15"/>
  <c r="V88" i="15" s="1"/>
  <c r="U87" i="15"/>
  <c r="U88" i="15" s="1"/>
  <c r="T87" i="15"/>
  <c r="T88" i="15" s="1"/>
  <c r="S87" i="15"/>
  <c r="S88" i="15" s="1"/>
  <c r="R87" i="15"/>
  <c r="R88" i="15" s="1"/>
  <c r="Q87" i="15"/>
  <c r="Q88" i="15" s="1"/>
  <c r="P87" i="15"/>
  <c r="P88" i="15" s="1"/>
  <c r="O87" i="15"/>
  <c r="O88" i="15" s="1"/>
  <c r="N87" i="15"/>
  <c r="N88" i="15" s="1"/>
  <c r="M87" i="15"/>
  <c r="M88" i="15" s="1"/>
  <c r="L87" i="15"/>
  <c r="L88" i="15" s="1"/>
  <c r="K87" i="15"/>
  <c r="K88" i="15" s="1"/>
  <c r="J87" i="15"/>
  <c r="J88" i="15" s="1"/>
  <c r="I87" i="15"/>
  <c r="I88" i="15" s="1"/>
  <c r="H87" i="15"/>
  <c r="H88" i="15" s="1"/>
  <c r="G87" i="15"/>
  <c r="G88" i="15" s="1"/>
  <c r="F87" i="15"/>
  <c r="F88" i="15" s="1"/>
  <c r="C87" i="15"/>
  <c r="C88" i="15" s="1"/>
  <c r="B87" i="15"/>
  <c r="B88" i="15" s="1"/>
  <c r="CW84" i="15"/>
  <c r="CV84" i="15"/>
  <c r="CV85" i="15" s="1"/>
  <c r="CU84" i="15"/>
  <c r="CU85" i="15" s="1"/>
  <c r="CT84" i="15"/>
  <c r="CT85" i="15" s="1"/>
  <c r="CS84" i="15"/>
  <c r="CS85" i="15" s="1"/>
  <c r="CR84" i="15"/>
  <c r="CR85" i="15" s="1"/>
  <c r="CQ84" i="15"/>
  <c r="CQ85" i="15" s="1"/>
  <c r="CP84" i="15"/>
  <c r="CP85" i="15" s="1"/>
  <c r="CO84" i="15"/>
  <c r="CO85" i="15" s="1"/>
  <c r="CN84" i="15"/>
  <c r="CN85" i="15" s="1"/>
  <c r="CM84" i="15"/>
  <c r="CM85" i="15" s="1"/>
  <c r="CL84" i="15"/>
  <c r="CL85" i="15" s="1"/>
  <c r="CK84" i="15"/>
  <c r="CK85" i="15" s="1"/>
  <c r="CJ84" i="15"/>
  <c r="CJ85" i="15" s="1"/>
  <c r="CI84" i="15"/>
  <c r="CI85" i="15" s="1"/>
  <c r="CH84" i="15"/>
  <c r="CH85" i="15" s="1"/>
  <c r="CG84" i="15"/>
  <c r="CG85" i="15" s="1"/>
  <c r="CF84" i="15"/>
  <c r="CF85" i="15" s="1"/>
  <c r="CE84" i="15"/>
  <c r="CE85" i="15" s="1"/>
  <c r="CD84" i="15"/>
  <c r="CD85" i="15" s="1"/>
  <c r="CC84" i="15"/>
  <c r="CC85" i="15" s="1"/>
  <c r="CB84" i="15"/>
  <c r="CB85" i="15" s="1"/>
  <c r="CA84" i="15"/>
  <c r="CA85" i="15" s="1"/>
  <c r="BZ84" i="15"/>
  <c r="BZ85" i="15" s="1"/>
  <c r="BY84" i="15"/>
  <c r="BY85" i="15" s="1"/>
  <c r="BX84" i="15"/>
  <c r="BX85" i="15" s="1"/>
  <c r="BW84" i="15"/>
  <c r="BW85" i="15" s="1"/>
  <c r="BV84" i="15"/>
  <c r="BV85" i="15" s="1"/>
  <c r="BU84" i="15"/>
  <c r="BU85" i="15" s="1"/>
  <c r="BT84" i="15"/>
  <c r="BT85" i="15" s="1"/>
  <c r="BS84" i="15"/>
  <c r="BS85" i="15" s="1"/>
  <c r="BR84" i="15"/>
  <c r="BR85" i="15" s="1"/>
  <c r="BQ84" i="15"/>
  <c r="BQ85" i="15" s="1"/>
  <c r="BP84" i="15"/>
  <c r="BP85" i="15" s="1"/>
  <c r="BO84" i="15"/>
  <c r="BO85" i="15" s="1"/>
  <c r="BN84" i="15"/>
  <c r="BN85" i="15" s="1"/>
  <c r="BM84" i="15"/>
  <c r="BM85" i="15" s="1"/>
  <c r="BL84" i="15"/>
  <c r="BL85" i="15" s="1"/>
  <c r="BK84" i="15"/>
  <c r="BK85" i="15" s="1"/>
  <c r="BJ84" i="15"/>
  <c r="BJ85" i="15" s="1"/>
  <c r="BI84" i="15"/>
  <c r="BI85" i="15" s="1"/>
  <c r="BH84" i="15"/>
  <c r="BH85" i="15" s="1"/>
  <c r="BG84" i="15"/>
  <c r="BG85" i="15" s="1"/>
  <c r="BF84" i="15"/>
  <c r="BF85" i="15" s="1"/>
  <c r="BE84" i="15"/>
  <c r="BE85" i="15" s="1"/>
  <c r="BD84" i="15"/>
  <c r="BD85" i="15" s="1"/>
  <c r="BC84" i="15"/>
  <c r="BC85" i="15" s="1"/>
  <c r="BB84" i="15"/>
  <c r="BB85" i="15" s="1"/>
  <c r="BA84" i="15"/>
  <c r="BA85" i="15" s="1"/>
  <c r="AZ84" i="15"/>
  <c r="AZ85" i="15" s="1"/>
  <c r="AY84" i="15"/>
  <c r="AY85" i="15" s="1"/>
  <c r="AX84" i="15"/>
  <c r="AX85" i="15" s="1"/>
  <c r="AW84" i="15"/>
  <c r="AW85" i="15" s="1"/>
  <c r="AV84" i="15"/>
  <c r="AV85" i="15" s="1"/>
  <c r="AU84" i="15"/>
  <c r="AU85" i="15" s="1"/>
  <c r="AT84" i="15"/>
  <c r="AT85" i="15" s="1"/>
  <c r="AS84" i="15"/>
  <c r="AS85" i="15" s="1"/>
  <c r="AR84" i="15"/>
  <c r="AR85" i="15" s="1"/>
  <c r="AQ84" i="15"/>
  <c r="AQ85" i="15" s="1"/>
  <c r="AP84" i="15"/>
  <c r="AP85" i="15" s="1"/>
  <c r="AO84" i="15"/>
  <c r="AO85" i="15" s="1"/>
  <c r="AN84" i="15"/>
  <c r="AN85" i="15" s="1"/>
  <c r="AM84" i="15"/>
  <c r="AM85" i="15" s="1"/>
  <c r="AL84" i="15"/>
  <c r="AL85" i="15" s="1"/>
  <c r="AK84" i="15"/>
  <c r="AK85" i="15" s="1"/>
  <c r="AJ84" i="15"/>
  <c r="AJ85" i="15" s="1"/>
  <c r="AI84" i="15"/>
  <c r="AI85" i="15" s="1"/>
  <c r="AH84" i="15"/>
  <c r="AH85" i="15" s="1"/>
  <c r="AG84" i="15"/>
  <c r="AG85" i="15" s="1"/>
  <c r="AF84" i="15"/>
  <c r="AF85" i="15" s="1"/>
  <c r="AE84" i="15"/>
  <c r="AE85" i="15" s="1"/>
  <c r="AD84" i="15"/>
  <c r="AD85" i="15" s="1"/>
  <c r="AC84" i="15"/>
  <c r="AC85" i="15" s="1"/>
  <c r="AB84" i="15"/>
  <c r="AB85" i="15" s="1"/>
  <c r="AA84" i="15"/>
  <c r="AA85" i="15" s="1"/>
  <c r="Z84" i="15"/>
  <c r="Z85" i="15" s="1"/>
  <c r="Y84" i="15"/>
  <c r="Y85" i="15" s="1"/>
  <c r="X84" i="15"/>
  <c r="X85" i="15" s="1"/>
  <c r="W84" i="15"/>
  <c r="W85" i="15" s="1"/>
  <c r="V84" i="15"/>
  <c r="V85" i="15" s="1"/>
  <c r="U84" i="15"/>
  <c r="U85" i="15" s="1"/>
  <c r="T84" i="15"/>
  <c r="T85" i="15" s="1"/>
  <c r="S84" i="15"/>
  <c r="S85" i="15" s="1"/>
  <c r="R84" i="15"/>
  <c r="R85" i="15" s="1"/>
  <c r="Q84" i="15"/>
  <c r="Q85" i="15" s="1"/>
  <c r="P84" i="15"/>
  <c r="P85" i="15" s="1"/>
  <c r="O84" i="15"/>
  <c r="O85" i="15" s="1"/>
  <c r="N84" i="15"/>
  <c r="N85" i="15" s="1"/>
  <c r="M84" i="15"/>
  <c r="M85" i="15" s="1"/>
  <c r="L84" i="15"/>
  <c r="L85" i="15" s="1"/>
  <c r="K84" i="15"/>
  <c r="K85" i="15" s="1"/>
  <c r="J84" i="15"/>
  <c r="J85" i="15" s="1"/>
  <c r="I84" i="15"/>
  <c r="I85" i="15" s="1"/>
  <c r="H84" i="15"/>
  <c r="H85" i="15" s="1"/>
  <c r="G84" i="15"/>
  <c r="G85" i="15" s="1"/>
  <c r="F84" i="15"/>
  <c r="F85" i="15" s="1"/>
  <c r="C84" i="15"/>
  <c r="C85" i="15" s="1"/>
  <c r="B84" i="15"/>
  <c r="B85" i="15" s="1"/>
  <c r="CW81" i="15"/>
  <c r="CX82" i="15" s="1"/>
  <c r="CV81" i="15"/>
  <c r="CV82" i="15" s="1"/>
  <c r="CU81" i="15"/>
  <c r="CU82" i="15" s="1"/>
  <c r="CT81" i="15"/>
  <c r="CT82" i="15" s="1"/>
  <c r="CS81" i="15"/>
  <c r="CS82" i="15" s="1"/>
  <c r="CR81" i="15"/>
  <c r="CR82" i="15" s="1"/>
  <c r="CQ81" i="15"/>
  <c r="CQ82" i="15" s="1"/>
  <c r="CP81" i="15"/>
  <c r="CP82" i="15" s="1"/>
  <c r="CO81" i="15"/>
  <c r="CO82" i="15" s="1"/>
  <c r="CN81" i="15"/>
  <c r="CN82" i="15" s="1"/>
  <c r="CM81" i="15"/>
  <c r="CM82" i="15" s="1"/>
  <c r="CL81" i="15"/>
  <c r="CL82" i="15" s="1"/>
  <c r="CK81" i="15"/>
  <c r="CK82" i="15" s="1"/>
  <c r="CJ81" i="15"/>
  <c r="CJ82" i="15" s="1"/>
  <c r="CI81" i="15"/>
  <c r="CI82" i="15" s="1"/>
  <c r="CH81" i="15"/>
  <c r="CH82" i="15" s="1"/>
  <c r="CG81" i="15"/>
  <c r="CG82" i="15" s="1"/>
  <c r="CF81" i="15"/>
  <c r="CF82" i="15" s="1"/>
  <c r="CE81" i="15"/>
  <c r="CE82" i="15" s="1"/>
  <c r="CD81" i="15"/>
  <c r="CD82" i="15" s="1"/>
  <c r="CC81" i="15"/>
  <c r="CC82" i="15" s="1"/>
  <c r="CB81" i="15"/>
  <c r="CB82" i="15" s="1"/>
  <c r="CA81" i="15"/>
  <c r="CA82" i="15" s="1"/>
  <c r="BZ81" i="15"/>
  <c r="BZ82" i="15" s="1"/>
  <c r="BY81" i="15"/>
  <c r="BY82" i="15" s="1"/>
  <c r="BX81" i="15"/>
  <c r="BX82" i="15" s="1"/>
  <c r="BW81" i="15"/>
  <c r="BW82" i="15" s="1"/>
  <c r="BV81" i="15"/>
  <c r="BV82" i="15" s="1"/>
  <c r="BU81" i="15"/>
  <c r="BU82" i="15" s="1"/>
  <c r="BT81" i="15"/>
  <c r="BT82" i="15" s="1"/>
  <c r="BS81" i="15"/>
  <c r="BS82" i="15" s="1"/>
  <c r="BR81" i="15"/>
  <c r="BR82" i="15" s="1"/>
  <c r="BQ81" i="15"/>
  <c r="BQ82" i="15" s="1"/>
  <c r="BP81" i="15"/>
  <c r="BP82" i="15" s="1"/>
  <c r="BO81" i="15"/>
  <c r="BO82" i="15" s="1"/>
  <c r="BN81" i="15"/>
  <c r="BN82" i="15" s="1"/>
  <c r="BM81" i="15"/>
  <c r="BM82" i="15" s="1"/>
  <c r="BL81" i="15"/>
  <c r="BL82" i="15" s="1"/>
  <c r="BK81" i="15"/>
  <c r="BK82" i="15" s="1"/>
  <c r="BJ81" i="15"/>
  <c r="BJ82" i="15" s="1"/>
  <c r="BI81" i="15"/>
  <c r="BI82" i="15" s="1"/>
  <c r="BH81" i="15"/>
  <c r="BH82" i="15" s="1"/>
  <c r="BG81" i="15"/>
  <c r="BG82" i="15" s="1"/>
  <c r="BF81" i="15"/>
  <c r="BF82" i="15" s="1"/>
  <c r="BE81" i="15"/>
  <c r="BE82" i="15" s="1"/>
  <c r="BD81" i="15"/>
  <c r="BD82" i="15" s="1"/>
  <c r="BC81" i="15"/>
  <c r="BC82" i="15" s="1"/>
  <c r="BB81" i="15"/>
  <c r="BB82" i="15" s="1"/>
  <c r="BA81" i="15"/>
  <c r="BA82" i="15" s="1"/>
  <c r="AZ81" i="15"/>
  <c r="AZ82" i="15" s="1"/>
  <c r="AY81" i="15"/>
  <c r="AY82" i="15" s="1"/>
  <c r="AX81" i="15"/>
  <c r="AX82" i="15" s="1"/>
  <c r="AW81" i="15"/>
  <c r="AW82" i="15" s="1"/>
  <c r="AV81" i="15"/>
  <c r="AV82" i="15" s="1"/>
  <c r="AU81" i="15"/>
  <c r="AU82" i="15" s="1"/>
  <c r="AT81" i="15"/>
  <c r="AT82" i="15" s="1"/>
  <c r="AS81" i="15"/>
  <c r="AS82" i="15" s="1"/>
  <c r="AR81" i="15"/>
  <c r="AR82" i="15" s="1"/>
  <c r="AQ81" i="15"/>
  <c r="AQ82" i="15" s="1"/>
  <c r="AP81" i="15"/>
  <c r="AP82" i="15" s="1"/>
  <c r="AO81" i="15"/>
  <c r="AO82" i="15" s="1"/>
  <c r="AN81" i="15"/>
  <c r="AN82" i="15" s="1"/>
  <c r="AM81" i="15"/>
  <c r="AM82" i="15" s="1"/>
  <c r="AL81" i="15"/>
  <c r="AL82" i="15" s="1"/>
  <c r="AK81" i="15"/>
  <c r="AK82" i="15" s="1"/>
  <c r="AJ81" i="15"/>
  <c r="AJ82" i="15" s="1"/>
  <c r="AI81" i="15"/>
  <c r="AI82" i="15" s="1"/>
  <c r="AH81" i="15"/>
  <c r="AH82" i="15" s="1"/>
  <c r="AG81" i="15"/>
  <c r="AG82" i="15" s="1"/>
  <c r="AF81" i="15"/>
  <c r="AF82" i="15" s="1"/>
  <c r="AE81" i="15"/>
  <c r="AE82" i="15" s="1"/>
  <c r="AD81" i="15"/>
  <c r="AD82" i="15" s="1"/>
  <c r="AC81" i="15"/>
  <c r="AC82" i="15" s="1"/>
  <c r="AB81" i="15"/>
  <c r="AB82" i="15" s="1"/>
  <c r="AA81" i="15"/>
  <c r="AA82" i="15" s="1"/>
  <c r="Z81" i="15"/>
  <c r="Z82" i="15" s="1"/>
  <c r="Y81" i="15"/>
  <c r="Y82" i="15" s="1"/>
  <c r="X81" i="15"/>
  <c r="X82" i="15" s="1"/>
  <c r="W81" i="15"/>
  <c r="W82" i="15" s="1"/>
  <c r="V81" i="15"/>
  <c r="V82" i="15" s="1"/>
  <c r="U81" i="15"/>
  <c r="U82" i="15" s="1"/>
  <c r="T81" i="15"/>
  <c r="T82" i="15" s="1"/>
  <c r="S81" i="15"/>
  <c r="S82" i="15" s="1"/>
  <c r="R81" i="15"/>
  <c r="R82" i="15" s="1"/>
  <c r="Q81" i="15"/>
  <c r="Q82" i="15" s="1"/>
  <c r="P81" i="15"/>
  <c r="P82" i="15" s="1"/>
  <c r="O81" i="15"/>
  <c r="O82" i="15" s="1"/>
  <c r="N81" i="15"/>
  <c r="N82" i="15" s="1"/>
  <c r="M81" i="15"/>
  <c r="M82" i="15" s="1"/>
  <c r="L81" i="15"/>
  <c r="L82" i="15" s="1"/>
  <c r="K81" i="15"/>
  <c r="K82" i="15" s="1"/>
  <c r="J81" i="15"/>
  <c r="J82" i="15" s="1"/>
  <c r="I81" i="15"/>
  <c r="I82" i="15" s="1"/>
  <c r="H81" i="15"/>
  <c r="H82" i="15" s="1"/>
  <c r="G81" i="15"/>
  <c r="G82" i="15" s="1"/>
  <c r="F81" i="15"/>
  <c r="F82" i="15" s="1"/>
  <c r="C81" i="15"/>
  <c r="C82" i="15" s="1"/>
  <c r="B81" i="15"/>
  <c r="B82" i="15" s="1"/>
  <c r="CW78" i="15"/>
  <c r="CV78" i="15"/>
  <c r="CV79" i="15" s="1"/>
  <c r="CU78" i="15"/>
  <c r="CU79" i="15" s="1"/>
  <c r="CT78" i="15"/>
  <c r="CT79" i="15" s="1"/>
  <c r="CS78" i="15"/>
  <c r="CS79" i="15" s="1"/>
  <c r="CR78" i="15"/>
  <c r="CR79" i="15" s="1"/>
  <c r="CQ78" i="15"/>
  <c r="CQ79" i="15" s="1"/>
  <c r="CP78" i="15"/>
  <c r="CP79" i="15" s="1"/>
  <c r="CO78" i="15"/>
  <c r="CO79" i="15" s="1"/>
  <c r="CN78" i="15"/>
  <c r="CN79" i="15" s="1"/>
  <c r="CM78" i="15"/>
  <c r="CM79" i="15" s="1"/>
  <c r="CL78" i="15"/>
  <c r="CL79" i="15" s="1"/>
  <c r="CK78" i="15"/>
  <c r="CK79" i="15" s="1"/>
  <c r="CJ78" i="15"/>
  <c r="CJ79" i="15" s="1"/>
  <c r="CI78" i="15"/>
  <c r="CI79" i="15" s="1"/>
  <c r="CH78" i="15"/>
  <c r="CH79" i="15" s="1"/>
  <c r="CG78" i="15"/>
  <c r="CG79" i="15" s="1"/>
  <c r="CF78" i="15"/>
  <c r="CF79" i="15" s="1"/>
  <c r="CE78" i="15"/>
  <c r="CE79" i="15" s="1"/>
  <c r="CD78" i="15"/>
  <c r="CD79" i="15" s="1"/>
  <c r="CC78" i="15"/>
  <c r="CC79" i="15" s="1"/>
  <c r="CB78" i="15"/>
  <c r="CB79" i="15" s="1"/>
  <c r="CA78" i="15"/>
  <c r="CA79" i="15" s="1"/>
  <c r="BZ78" i="15"/>
  <c r="BZ79" i="15" s="1"/>
  <c r="BY78" i="15"/>
  <c r="BY79" i="15" s="1"/>
  <c r="BX78" i="15"/>
  <c r="BX79" i="15" s="1"/>
  <c r="BW78" i="15"/>
  <c r="BW79" i="15" s="1"/>
  <c r="BV78" i="15"/>
  <c r="BV79" i="15" s="1"/>
  <c r="BU78" i="15"/>
  <c r="BU79" i="15" s="1"/>
  <c r="BT78" i="15"/>
  <c r="BT79" i="15" s="1"/>
  <c r="BS78" i="15"/>
  <c r="BS79" i="15" s="1"/>
  <c r="BR78" i="15"/>
  <c r="BR79" i="15" s="1"/>
  <c r="BQ78" i="15"/>
  <c r="BQ79" i="15" s="1"/>
  <c r="BP78" i="15"/>
  <c r="BP79" i="15" s="1"/>
  <c r="BO78" i="15"/>
  <c r="BO79" i="15" s="1"/>
  <c r="BN78" i="15"/>
  <c r="BN79" i="15" s="1"/>
  <c r="BM78" i="15"/>
  <c r="BM79" i="15" s="1"/>
  <c r="BL78" i="15"/>
  <c r="BL79" i="15" s="1"/>
  <c r="BK78" i="15"/>
  <c r="BK79" i="15" s="1"/>
  <c r="BJ78" i="15"/>
  <c r="BJ79" i="15" s="1"/>
  <c r="BI78" i="15"/>
  <c r="BI79" i="15" s="1"/>
  <c r="BH78" i="15"/>
  <c r="BH79" i="15" s="1"/>
  <c r="BG78" i="15"/>
  <c r="BG79" i="15" s="1"/>
  <c r="BF78" i="15"/>
  <c r="BF79" i="15" s="1"/>
  <c r="BE78" i="15"/>
  <c r="BE79" i="15" s="1"/>
  <c r="BD78" i="15"/>
  <c r="BD79" i="15" s="1"/>
  <c r="BC78" i="15"/>
  <c r="BC79" i="15" s="1"/>
  <c r="BB78" i="15"/>
  <c r="BB79" i="15" s="1"/>
  <c r="BA78" i="15"/>
  <c r="BA79" i="15" s="1"/>
  <c r="AZ78" i="15"/>
  <c r="AZ79" i="15" s="1"/>
  <c r="AY78" i="15"/>
  <c r="AY79" i="15" s="1"/>
  <c r="AX78" i="15"/>
  <c r="AX79" i="15" s="1"/>
  <c r="AW78" i="15"/>
  <c r="AW79" i="15" s="1"/>
  <c r="AV78" i="15"/>
  <c r="AV79" i="15" s="1"/>
  <c r="AU78" i="15"/>
  <c r="AU79" i="15" s="1"/>
  <c r="AT78" i="15"/>
  <c r="AT79" i="15" s="1"/>
  <c r="AS78" i="15"/>
  <c r="AS79" i="15" s="1"/>
  <c r="AR78" i="15"/>
  <c r="AR79" i="15" s="1"/>
  <c r="AQ78" i="15"/>
  <c r="AQ79" i="15" s="1"/>
  <c r="AP78" i="15"/>
  <c r="AP79" i="15" s="1"/>
  <c r="AO78" i="15"/>
  <c r="AO79" i="15" s="1"/>
  <c r="AN78" i="15"/>
  <c r="AN79" i="15" s="1"/>
  <c r="AM78" i="15"/>
  <c r="AM79" i="15" s="1"/>
  <c r="AL78" i="15"/>
  <c r="AL79" i="15" s="1"/>
  <c r="AK78" i="15"/>
  <c r="AK79" i="15" s="1"/>
  <c r="AJ78" i="15"/>
  <c r="AJ79" i="15" s="1"/>
  <c r="AI78" i="15"/>
  <c r="AI79" i="15" s="1"/>
  <c r="AH78" i="15"/>
  <c r="AH79" i="15" s="1"/>
  <c r="AG78" i="15"/>
  <c r="AG79" i="15" s="1"/>
  <c r="AF78" i="15"/>
  <c r="AF79" i="15" s="1"/>
  <c r="AE78" i="15"/>
  <c r="AE79" i="15" s="1"/>
  <c r="AD78" i="15"/>
  <c r="AD79" i="15" s="1"/>
  <c r="AC78" i="15"/>
  <c r="AC79" i="15" s="1"/>
  <c r="AB78" i="15"/>
  <c r="AB79" i="15" s="1"/>
  <c r="AA78" i="15"/>
  <c r="AA79" i="15" s="1"/>
  <c r="Z78" i="15"/>
  <c r="Z79" i="15" s="1"/>
  <c r="Y78" i="15"/>
  <c r="Y79" i="15" s="1"/>
  <c r="X78" i="15"/>
  <c r="X79" i="15" s="1"/>
  <c r="W78" i="15"/>
  <c r="W79" i="15" s="1"/>
  <c r="V78" i="15"/>
  <c r="V79" i="15" s="1"/>
  <c r="U78" i="15"/>
  <c r="U79" i="15" s="1"/>
  <c r="T78" i="15"/>
  <c r="T79" i="15" s="1"/>
  <c r="S78" i="15"/>
  <c r="S79" i="15" s="1"/>
  <c r="R78" i="15"/>
  <c r="R79" i="15" s="1"/>
  <c r="Q78" i="15"/>
  <c r="Q79" i="15" s="1"/>
  <c r="P78" i="15"/>
  <c r="P79" i="15" s="1"/>
  <c r="O78" i="15"/>
  <c r="O79" i="15" s="1"/>
  <c r="N78" i="15"/>
  <c r="N79" i="15" s="1"/>
  <c r="M78" i="15"/>
  <c r="M79" i="15" s="1"/>
  <c r="L78" i="15"/>
  <c r="L79" i="15" s="1"/>
  <c r="K78" i="15"/>
  <c r="K79" i="15" s="1"/>
  <c r="J78" i="15"/>
  <c r="J79" i="15" s="1"/>
  <c r="I78" i="15"/>
  <c r="I79" i="15" s="1"/>
  <c r="H78" i="15"/>
  <c r="H79" i="15" s="1"/>
  <c r="G78" i="15"/>
  <c r="G79" i="15" s="1"/>
  <c r="F78" i="15"/>
  <c r="F79" i="15" s="1"/>
  <c r="C78" i="15"/>
  <c r="C79" i="15" s="1"/>
  <c r="B78" i="15"/>
  <c r="B79" i="15" s="1"/>
  <c r="CW75" i="15"/>
  <c r="CV75" i="15"/>
  <c r="CV76" i="15" s="1"/>
  <c r="CU75" i="15"/>
  <c r="CU76" i="15" s="1"/>
  <c r="CT75" i="15"/>
  <c r="CT76" i="15" s="1"/>
  <c r="CS75" i="15"/>
  <c r="CS76" i="15" s="1"/>
  <c r="CR75" i="15"/>
  <c r="CR76" i="15" s="1"/>
  <c r="CQ75" i="15"/>
  <c r="CQ76" i="15" s="1"/>
  <c r="CP75" i="15"/>
  <c r="CP76" i="15" s="1"/>
  <c r="CO75" i="15"/>
  <c r="CO76" i="15" s="1"/>
  <c r="CN75" i="15"/>
  <c r="CN76" i="15" s="1"/>
  <c r="CM75" i="15"/>
  <c r="CM76" i="15" s="1"/>
  <c r="CL75" i="15"/>
  <c r="CL76" i="15" s="1"/>
  <c r="CK75" i="15"/>
  <c r="CK76" i="15" s="1"/>
  <c r="CJ75" i="15"/>
  <c r="CJ76" i="15" s="1"/>
  <c r="CI75" i="15"/>
  <c r="CI76" i="15" s="1"/>
  <c r="CH75" i="15"/>
  <c r="CH76" i="15" s="1"/>
  <c r="CG75" i="15"/>
  <c r="CG76" i="15" s="1"/>
  <c r="CF75" i="15"/>
  <c r="CF76" i="15" s="1"/>
  <c r="CE75" i="15"/>
  <c r="CE76" i="15" s="1"/>
  <c r="CD75" i="15"/>
  <c r="CD76" i="15" s="1"/>
  <c r="CC75" i="15"/>
  <c r="CC76" i="15" s="1"/>
  <c r="CB75" i="15"/>
  <c r="CB76" i="15" s="1"/>
  <c r="CA75" i="15"/>
  <c r="CA76" i="15" s="1"/>
  <c r="BZ75" i="15"/>
  <c r="BZ76" i="15" s="1"/>
  <c r="BY75" i="15"/>
  <c r="BY76" i="15" s="1"/>
  <c r="BX75" i="15"/>
  <c r="BX76" i="15" s="1"/>
  <c r="BW75" i="15"/>
  <c r="BW76" i="15" s="1"/>
  <c r="BV75" i="15"/>
  <c r="BV76" i="15" s="1"/>
  <c r="BU75" i="15"/>
  <c r="BU76" i="15" s="1"/>
  <c r="BT75" i="15"/>
  <c r="BT76" i="15" s="1"/>
  <c r="BS75" i="15"/>
  <c r="BS76" i="15" s="1"/>
  <c r="BR75" i="15"/>
  <c r="BR76" i="15" s="1"/>
  <c r="BQ75" i="15"/>
  <c r="BQ76" i="15" s="1"/>
  <c r="BP75" i="15"/>
  <c r="BP76" i="15" s="1"/>
  <c r="BO75" i="15"/>
  <c r="BO76" i="15" s="1"/>
  <c r="BN75" i="15"/>
  <c r="BN76" i="15" s="1"/>
  <c r="BM75" i="15"/>
  <c r="BM76" i="15" s="1"/>
  <c r="BL75" i="15"/>
  <c r="BL76" i="15" s="1"/>
  <c r="BK75" i="15"/>
  <c r="BK76" i="15" s="1"/>
  <c r="BJ75" i="15"/>
  <c r="BJ76" i="15" s="1"/>
  <c r="BI75" i="15"/>
  <c r="BI76" i="15" s="1"/>
  <c r="BH75" i="15"/>
  <c r="BH76" i="15" s="1"/>
  <c r="BG75" i="15"/>
  <c r="BG76" i="15" s="1"/>
  <c r="BF75" i="15"/>
  <c r="BF76" i="15" s="1"/>
  <c r="BE75" i="15"/>
  <c r="BE76" i="15" s="1"/>
  <c r="BD75" i="15"/>
  <c r="BD76" i="15" s="1"/>
  <c r="BC75" i="15"/>
  <c r="BC76" i="15" s="1"/>
  <c r="BB75" i="15"/>
  <c r="BB76" i="15" s="1"/>
  <c r="BA75" i="15"/>
  <c r="BA76" i="15" s="1"/>
  <c r="AZ75" i="15"/>
  <c r="AZ76" i="15" s="1"/>
  <c r="AY75" i="15"/>
  <c r="AY76" i="15" s="1"/>
  <c r="AX75" i="15"/>
  <c r="AX76" i="15" s="1"/>
  <c r="AW75" i="15"/>
  <c r="AW76" i="15" s="1"/>
  <c r="AV75" i="15"/>
  <c r="AV76" i="15" s="1"/>
  <c r="AU75" i="15"/>
  <c r="AU76" i="15" s="1"/>
  <c r="AT75" i="15"/>
  <c r="AT76" i="15" s="1"/>
  <c r="AS75" i="15"/>
  <c r="AS76" i="15" s="1"/>
  <c r="AR75" i="15"/>
  <c r="AR76" i="15" s="1"/>
  <c r="AQ75" i="15"/>
  <c r="AQ76" i="15" s="1"/>
  <c r="AP75" i="15"/>
  <c r="AP76" i="15" s="1"/>
  <c r="AO75" i="15"/>
  <c r="AO76" i="15" s="1"/>
  <c r="AN75" i="15"/>
  <c r="AN76" i="15" s="1"/>
  <c r="AM75" i="15"/>
  <c r="AM76" i="15" s="1"/>
  <c r="AL75" i="15"/>
  <c r="AL76" i="15" s="1"/>
  <c r="AK75" i="15"/>
  <c r="AK76" i="15" s="1"/>
  <c r="AJ75" i="15"/>
  <c r="AJ76" i="15" s="1"/>
  <c r="AI75" i="15"/>
  <c r="AI76" i="15" s="1"/>
  <c r="AH75" i="15"/>
  <c r="AH76" i="15" s="1"/>
  <c r="AG75" i="15"/>
  <c r="AG76" i="15" s="1"/>
  <c r="AF75" i="15"/>
  <c r="AF76" i="15" s="1"/>
  <c r="AE75" i="15"/>
  <c r="AE76" i="15" s="1"/>
  <c r="AD75" i="15"/>
  <c r="AD76" i="15" s="1"/>
  <c r="AC75" i="15"/>
  <c r="AC76" i="15" s="1"/>
  <c r="AB75" i="15"/>
  <c r="AB76" i="15" s="1"/>
  <c r="AA75" i="15"/>
  <c r="AA76" i="15" s="1"/>
  <c r="Z75" i="15"/>
  <c r="Z76" i="15" s="1"/>
  <c r="Y75" i="15"/>
  <c r="Y76" i="15" s="1"/>
  <c r="X75" i="15"/>
  <c r="X76" i="15" s="1"/>
  <c r="W75" i="15"/>
  <c r="W76" i="15" s="1"/>
  <c r="V75" i="15"/>
  <c r="V76" i="15" s="1"/>
  <c r="U75" i="15"/>
  <c r="U76" i="15" s="1"/>
  <c r="T75" i="15"/>
  <c r="T76" i="15" s="1"/>
  <c r="S75" i="15"/>
  <c r="S76" i="15" s="1"/>
  <c r="R75" i="15"/>
  <c r="R76" i="15" s="1"/>
  <c r="Q75" i="15"/>
  <c r="Q76" i="15" s="1"/>
  <c r="P75" i="15"/>
  <c r="P76" i="15" s="1"/>
  <c r="O75" i="15"/>
  <c r="O76" i="15" s="1"/>
  <c r="N75" i="15"/>
  <c r="N76" i="15" s="1"/>
  <c r="M75" i="15"/>
  <c r="M76" i="15" s="1"/>
  <c r="L75" i="15"/>
  <c r="L76" i="15" s="1"/>
  <c r="K75" i="15"/>
  <c r="K76" i="15" s="1"/>
  <c r="J75" i="15"/>
  <c r="J76" i="15" s="1"/>
  <c r="I75" i="15"/>
  <c r="I76" i="15" s="1"/>
  <c r="H75" i="15"/>
  <c r="H76" i="15" s="1"/>
  <c r="G75" i="15"/>
  <c r="G76" i="15" s="1"/>
  <c r="F75" i="15"/>
  <c r="F76" i="15" s="1"/>
  <c r="C75" i="15"/>
  <c r="C76" i="15" s="1"/>
  <c r="B75" i="15"/>
  <c r="B76" i="15" s="1"/>
  <c r="CW72" i="15"/>
  <c r="CV72" i="15"/>
  <c r="CV73" i="15" s="1"/>
  <c r="CU72" i="15"/>
  <c r="CU73" i="15" s="1"/>
  <c r="CT72" i="15"/>
  <c r="CT73" i="15" s="1"/>
  <c r="CS72" i="15"/>
  <c r="CS73" i="15" s="1"/>
  <c r="CR72" i="15"/>
  <c r="CR73" i="15" s="1"/>
  <c r="CQ72" i="15"/>
  <c r="CQ73" i="15" s="1"/>
  <c r="CP72" i="15"/>
  <c r="CP73" i="15" s="1"/>
  <c r="CO72" i="15"/>
  <c r="CO73" i="15" s="1"/>
  <c r="CN72" i="15"/>
  <c r="CN73" i="15" s="1"/>
  <c r="CM72" i="15"/>
  <c r="CM73" i="15" s="1"/>
  <c r="CL72" i="15"/>
  <c r="CL73" i="15" s="1"/>
  <c r="CK72" i="15"/>
  <c r="CK73" i="15" s="1"/>
  <c r="CJ72" i="15"/>
  <c r="CJ73" i="15" s="1"/>
  <c r="CI72" i="15"/>
  <c r="CI73" i="15" s="1"/>
  <c r="CH72" i="15"/>
  <c r="CH73" i="15" s="1"/>
  <c r="CG72" i="15"/>
  <c r="CG73" i="15" s="1"/>
  <c r="CF72" i="15"/>
  <c r="CF73" i="15" s="1"/>
  <c r="CE72" i="15"/>
  <c r="CE73" i="15" s="1"/>
  <c r="CD72" i="15"/>
  <c r="CD73" i="15" s="1"/>
  <c r="CC72" i="15"/>
  <c r="CC73" i="15" s="1"/>
  <c r="CB72" i="15"/>
  <c r="CB73" i="15" s="1"/>
  <c r="CA72" i="15"/>
  <c r="CA73" i="15" s="1"/>
  <c r="BZ72" i="15"/>
  <c r="BZ73" i="15" s="1"/>
  <c r="BY72" i="15"/>
  <c r="BY73" i="15" s="1"/>
  <c r="BX72" i="15"/>
  <c r="BX73" i="15" s="1"/>
  <c r="BW72" i="15"/>
  <c r="BW73" i="15" s="1"/>
  <c r="BV72" i="15"/>
  <c r="BV73" i="15" s="1"/>
  <c r="BU72" i="15"/>
  <c r="BU73" i="15" s="1"/>
  <c r="BT72" i="15"/>
  <c r="BT73" i="15" s="1"/>
  <c r="BS72" i="15"/>
  <c r="BS73" i="15" s="1"/>
  <c r="BR72" i="15"/>
  <c r="BR73" i="15" s="1"/>
  <c r="BQ72" i="15"/>
  <c r="BQ73" i="15" s="1"/>
  <c r="BP72" i="15"/>
  <c r="BP73" i="15" s="1"/>
  <c r="BO72" i="15"/>
  <c r="BO73" i="15" s="1"/>
  <c r="BN72" i="15"/>
  <c r="BN73" i="15" s="1"/>
  <c r="BM72" i="15"/>
  <c r="BM73" i="15" s="1"/>
  <c r="BL72" i="15"/>
  <c r="BL73" i="15" s="1"/>
  <c r="BK72" i="15"/>
  <c r="BK73" i="15" s="1"/>
  <c r="BJ72" i="15"/>
  <c r="BJ73" i="15" s="1"/>
  <c r="BI72" i="15"/>
  <c r="BI73" i="15" s="1"/>
  <c r="BH72" i="15"/>
  <c r="BH73" i="15" s="1"/>
  <c r="BG72" i="15"/>
  <c r="BG73" i="15" s="1"/>
  <c r="BF72" i="15"/>
  <c r="BF73" i="15" s="1"/>
  <c r="BE72" i="15"/>
  <c r="BE73" i="15" s="1"/>
  <c r="BD72" i="15"/>
  <c r="BD73" i="15" s="1"/>
  <c r="BC72" i="15"/>
  <c r="BC73" i="15" s="1"/>
  <c r="BB72" i="15"/>
  <c r="BB73" i="15" s="1"/>
  <c r="BA72" i="15"/>
  <c r="BA73" i="15" s="1"/>
  <c r="AZ72" i="15"/>
  <c r="AZ73" i="15" s="1"/>
  <c r="AY72" i="15"/>
  <c r="AY73" i="15" s="1"/>
  <c r="AX72" i="15"/>
  <c r="AX73" i="15" s="1"/>
  <c r="AW72" i="15"/>
  <c r="AW73" i="15" s="1"/>
  <c r="AV72" i="15"/>
  <c r="AV73" i="15" s="1"/>
  <c r="AU72" i="15"/>
  <c r="AU73" i="15" s="1"/>
  <c r="AT72" i="15"/>
  <c r="AT73" i="15" s="1"/>
  <c r="AS72" i="15"/>
  <c r="AS73" i="15" s="1"/>
  <c r="AR72" i="15"/>
  <c r="AR73" i="15" s="1"/>
  <c r="AQ72" i="15"/>
  <c r="AQ73" i="15" s="1"/>
  <c r="AP72" i="15"/>
  <c r="AP73" i="15" s="1"/>
  <c r="AO72" i="15"/>
  <c r="AO73" i="15" s="1"/>
  <c r="AN72" i="15"/>
  <c r="AN73" i="15" s="1"/>
  <c r="AM72" i="15"/>
  <c r="AM73" i="15" s="1"/>
  <c r="AL72" i="15"/>
  <c r="AL73" i="15" s="1"/>
  <c r="AK72" i="15"/>
  <c r="AK73" i="15" s="1"/>
  <c r="AJ72" i="15"/>
  <c r="AJ73" i="15" s="1"/>
  <c r="AI72" i="15"/>
  <c r="AI73" i="15" s="1"/>
  <c r="AH72" i="15"/>
  <c r="AH73" i="15" s="1"/>
  <c r="AG72" i="15"/>
  <c r="AG73" i="15" s="1"/>
  <c r="AF72" i="15"/>
  <c r="AF73" i="15" s="1"/>
  <c r="AE72" i="15"/>
  <c r="AE73" i="15" s="1"/>
  <c r="AD72" i="15"/>
  <c r="AD73" i="15" s="1"/>
  <c r="AC72" i="15"/>
  <c r="AC73" i="15" s="1"/>
  <c r="AB72" i="15"/>
  <c r="AB73" i="15" s="1"/>
  <c r="AA72" i="15"/>
  <c r="AA73" i="15" s="1"/>
  <c r="Z72" i="15"/>
  <c r="Z73" i="15" s="1"/>
  <c r="Y72" i="15"/>
  <c r="Y73" i="15" s="1"/>
  <c r="X72" i="15"/>
  <c r="X73" i="15" s="1"/>
  <c r="W72" i="15"/>
  <c r="W73" i="15" s="1"/>
  <c r="V72" i="15"/>
  <c r="V73" i="15" s="1"/>
  <c r="U72" i="15"/>
  <c r="U73" i="15" s="1"/>
  <c r="T72" i="15"/>
  <c r="T73" i="15" s="1"/>
  <c r="S72" i="15"/>
  <c r="S73" i="15" s="1"/>
  <c r="R72" i="15"/>
  <c r="R73" i="15" s="1"/>
  <c r="Q72" i="15"/>
  <c r="Q73" i="15" s="1"/>
  <c r="P72" i="15"/>
  <c r="P73" i="15" s="1"/>
  <c r="O72" i="15"/>
  <c r="O73" i="15" s="1"/>
  <c r="N72" i="15"/>
  <c r="N73" i="15" s="1"/>
  <c r="M72" i="15"/>
  <c r="M73" i="15" s="1"/>
  <c r="L72" i="15"/>
  <c r="L73" i="15" s="1"/>
  <c r="K72" i="15"/>
  <c r="K73" i="15" s="1"/>
  <c r="J72" i="15"/>
  <c r="J73" i="15" s="1"/>
  <c r="I72" i="15"/>
  <c r="I73" i="15" s="1"/>
  <c r="H72" i="15"/>
  <c r="H73" i="15" s="1"/>
  <c r="G72" i="15"/>
  <c r="G73" i="15" s="1"/>
  <c r="F72" i="15"/>
  <c r="F73" i="15" s="1"/>
  <c r="C72" i="15"/>
  <c r="C73" i="15" s="1"/>
  <c r="B72" i="15"/>
  <c r="B73" i="15" s="1"/>
  <c r="CW69" i="15"/>
  <c r="CV69" i="15"/>
  <c r="CV70" i="15" s="1"/>
  <c r="CU69" i="15"/>
  <c r="CU70" i="15" s="1"/>
  <c r="CT69" i="15"/>
  <c r="CT70" i="15" s="1"/>
  <c r="CS69" i="15"/>
  <c r="CS70" i="15" s="1"/>
  <c r="CR69" i="15"/>
  <c r="CR70" i="15" s="1"/>
  <c r="CQ69" i="15"/>
  <c r="CQ70" i="15" s="1"/>
  <c r="CP69" i="15"/>
  <c r="CP70" i="15" s="1"/>
  <c r="CO69" i="15"/>
  <c r="CO70" i="15" s="1"/>
  <c r="CN69" i="15"/>
  <c r="CN70" i="15" s="1"/>
  <c r="CM69" i="15"/>
  <c r="CM70" i="15" s="1"/>
  <c r="CL69" i="15"/>
  <c r="CL70" i="15" s="1"/>
  <c r="CK69" i="15"/>
  <c r="CK70" i="15" s="1"/>
  <c r="CJ69" i="15"/>
  <c r="CJ70" i="15" s="1"/>
  <c r="CI69" i="15"/>
  <c r="CI70" i="15" s="1"/>
  <c r="CH69" i="15"/>
  <c r="CH70" i="15" s="1"/>
  <c r="CG69" i="15"/>
  <c r="CG70" i="15" s="1"/>
  <c r="CF69" i="15"/>
  <c r="CF70" i="15" s="1"/>
  <c r="CE69" i="15"/>
  <c r="CE70" i="15" s="1"/>
  <c r="CD69" i="15"/>
  <c r="CD70" i="15" s="1"/>
  <c r="CC69" i="15"/>
  <c r="CC70" i="15" s="1"/>
  <c r="CB69" i="15"/>
  <c r="CB70" i="15" s="1"/>
  <c r="CA69" i="15"/>
  <c r="CA70" i="15" s="1"/>
  <c r="BZ69" i="15"/>
  <c r="BZ70" i="15" s="1"/>
  <c r="BY69" i="15"/>
  <c r="BY70" i="15" s="1"/>
  <c r="BX69" i="15"/>
  <c r="BX70" i="15" s="1"/>
  <c r="BW69" i="15"/>
  <c r="BW70" i="15" s="1"/>
  <c r="BV69" i="15"/>
  <c r="BV70" i="15" s="1"/>
  <c r="BU69" i="15"/>
  <c r="BU70" i="15" s="1"/>
  <c r="BT69" i="15"/>
  <c r="BT70" i="15" s="1"/>
  <c r="BS69" i="15"/>
  <c r="BS70" i="15" s="1"/>
  <c r="BR69" i="15"/>
  <c r="BR70" i="15" s="1"/>
  <c r="BQ69" i="15"/>
  <c r="BQ70" i="15" s="1"/>
  <c r="BP69" i="15"/>
  <c r="BP70" i="15" s="1"/>
  <c r="BO69" i="15"/>
  <c r="BO70" i="15" s="1"/>
  <c r="BN69" i="15"/>
  <c r="BN70" i="15" s="1"/>
  <c r="BM69" i="15"/>
  <c r="BM70" i="15" s="1"/>
  <c r="BL69" i="15"/>
  <c r="BL70" i="15" s="1"/>
  <c r="BK69" i="15"/>
  <c r="BK70" i="15" s="1"/>
  <c r="BJ69" i="15"/>
  <c r="BJ70" i="15" s="1"/>
  <c r="BI69" i="15"/>
  <c r="BI70" i="15" s="1"/>
  <c r="BH69" i="15"/>
  <c r="BH70" i="15" s="1"/>
  <c r="BG69" i="15"/>
  <c r="BG70" i="15" s="1"/>
  <c r="BF69" i="15"/>
  <c r="BF70" i="15" s="1"/>
  <c r="BE69" i="15"/>
  <c r="BE70" i="15" s="1"/>
  <c r="BD69" i="15"/>
  <c r="BD70" i="15" s="1"/>
  <c r="BC69" i="15"/>
  <c r="BC70" i="15" s="1"/>
  <c r="BB69" i="15"/>
  <c r="BB70" i="15" s="1"/>
  <c r="BA69" i="15"/>
  <c r="BA70" i="15" s="1"/>
  <c r="AZ69" i="15"/>
  <c r="AZ70" i="15" s="1"/>
  <c r="AY69" i="15"/>
  <c r="AY70" i="15" s="1"/>
  <c r="AX69" i="15"/>
  <c r="AX70" i="15" s="1"/>
  <c r="AW69" i="15"/>
  <c r="AW70" i="15" s="1"/>
  <c r="AV69" i="15"/>
  <c r="AV70" i="15" s="1"/>
  <c r="AU69" i="15"/>
  <c r="AU70" i="15" s="1"/>
  <c r="AT69" i="15"/>
  <c r="AT70" i="15" s="1"/>
  <c r="AS69" i="15"/>
  <c r="AS70" i="15" s="1"/>
  <c r="AR69" i="15"/>
  <c r="AR70" i="15" s="1"/>
  <c r="AQ69" i="15"/>
  <c r="AQ70" i="15" s="1"/>
  <c r="AP69" i="15"/>
  <c r="AP70" i="15" s="1"/>
  <c r="AO69" i="15"/>
  <c r="AO70" i="15" s="1"/>
  <c r="AN69" i="15"/>
  <c r="AN70" i="15" s="1"/>
  <c r="AM69" i="15"/>
  <c r="AM70" i="15" s="1"/>
  <c r="AL69" i="15"/>
  <c r="AL70" i="15" s="1"/>
  <c r="AK69" i="15"/>
  <c r="AK70" i="15" s="1"/>
  <c r="AJ69" i="15"/>
  <c r="AJ70" i="15" s="1"/>
  <c r="AI69" i="15"/>
  <c r="AI70" i="15" s="1"/>
  <c r="AH69" i="15"/>
  <c r="AH70" i="15" s="1"/>
  <c r="AG69" i="15"/>
  <c r="AG70" i="15" s="1"/>
  <c r="AF69" i="15"/>
  <c r="AF70" i="15" s="1"/>
  <c r="AE69" i="15"/>
  <c r="AE70" i="15" s="1"/>
  <c r="AD69" i="15"/>
  <c r="AD70" i="15" s="1"/>
  <c r="AC69" i="15"/>
  <c r="AC70" i="15" s="1"/>
  <c r="AB69" i="15"/>
  <c r="AB70" i="15" s="1"/>
  <c r="AA69" i="15"/>
  <c r="AA70" i="15" s="1"/>
  <c r="Z69" i="15"/>
  <c r="Z70" i="15" s="1"/>
  <c r="Y69" i="15"/>
  <c r="Y70" i="15" s="1"/>
  <c r="X69" i="15"/>
  <c r="X70" i="15" s="1"/>
  <c r="W69" i="15"/>
  <c r="W70" i="15" s="1"/>
  <c r="V69" i="15"/>
  <c r="V70" i="15" s="1"/>
  <c r="U69" i="15"/>
  <c r="U70" i="15" s="1"/>
  <c r="T69" i="15"/>
  <c r="T70" i="15" s="1"/>
  <c r="S69" i="15"/>
  <c r="S70" i="15" s="1"/>
  <c r="R69" i="15"/>
  <c r="R70" i="15" s="1"/>
  <c r="Q69" i="15"/>
  <c r="Q70" i="15" s="1"/>
  <c r="P69" i="15"/>
  <c r="P70" i="15" s="1"/>
  <c r="O69" i="15"/>
  <c r="O70" i="15" s="1"/>
  <c r="N69" i="15"/>
  <c r="N70" i="15" s="1"/>
  <c r="M69" i="15"/>
  <c r="M70" i="15" s="1"/>
  <c r="L69" i="15"/>
  <c r="L70" i="15" s="1"/>
  <c r="K69" i="15"/>
  <c r="K70" i="15" s="1"/>
  <c r="J69" i="15"/>
  <c r="J70" i="15" s="1"/>
  <c r="I69" i="15"/>
  <c r="I70" i="15" s="1"/>
  <c r="H69" i="15"/>
  <c r="H70" i="15" s="1"/>
  <c r="G69" i="15"/>
  <c r="G70" i="15" s="1"/>
  <c r="F69" i="15"/>
  <c r="F70" i="15" s="1"/>
  <c r="C69" i="15"/>
  <c r="C70" i="15" s="1"/>
  <c r="B69" i="15"/>
  <c r="B70" i="15" s="1"/>
  <c r="CW66" i="15"/>
  <c r="CV66" i="15"/>
  <c r="CV67" i="15" s="1"/>
  <c r="CU66" i="15"/>
  <c r="CU67" i="15" s="1"/>
  <c r="CT66" i="15"/>
  <c r="CT67" i="15" s="1"/>
  <c r="CS66" i="15"/>
  <c r="CS67" i="15" s="1"/>
  <c r="CR66" i="15"/>
  <c r="CR67" i="15" s="1"/>
  <c r="CQ66" i="15"/>
  <c r="CQ67" i="15" s="1"/>
  <c r="CP66" i="15"/>
  <c r="CP67" i="15" s="1"/>
  <c r="CO66" i="15"/>
  <c r="CO67" i="15" s="1"/>
  <c r="CN66" i="15"/>
  <c r="CN67" i="15" s="1"/>
  <c r="CM66" i="15"/>
  <c r="CM67" i="15" s="1"/>
  <c r="CL66" i="15"/>
  <c r="CL67" i="15" s="1"/>
  <c r="CK66" i="15"/>
  <c r="CK67" i="15" s="1"/>
  <c r="CJ66" i="15"/>
  <c r="CJ67" i="15" s="1"/>
  <c r="CI66" i="15"/>
  <c r="CI67" i="15" s="1"/>
  <c r="CH66" i="15"/>
  <c r="CH67" i="15" s="1"/>
  <c r="CG66" i="15"/>
  <c r="CG67" i="15" s="1"/>
  <c r="CF66" i="15"/>
  <c r="CF67" i="15" s="1"/>
  <c r="CE66" i="15"/>
  <c r="CE67" i="15" s="1"/>
  <c r="CD66" i="15"/>
  <c r="CD67" i="15" s="1"/>
  <c r="CC66" i="15"/>
  <c r="CC67" i="15" s="1"/>
  <c r="CB66" i="15"/>
  <c r="CB67" i="15" s="1"/>
  <c r="CA66" i="15"/>
  <c r="CA67" i="15" s="1"/>
  <c r="BZ66" i="15"/>
  <c r="BZ67" i="15" s="1"/>
  <c r="BY66" i="15"/>
  <c r="BY67" i="15" s="1"/>
  <c r="BX66" i="15"/>
  <c r="BX67" i="15" s="1"/>
  <c r="BW66" i="15"/>
  <c r="BW67" i="15" s="1"/>
  <c r="BV66" i="15"/>
  <c r="BV67" i="15" s="1"/>
  <c r="BU66" i="15"/>
  <c r="BU67" i="15" s="1"/>
  <c r="BT66" i="15"/>
  <c r="BT67" i="15" s="1"/>
  <c r="BS66" i="15"/>
  <c r="BS67" i="15" s="1"/>
  <c r="BR66" i="15"/>
  <c r="BR67" i="15" s="1"/>
  <c r="BQ66" i="15"/>
  <c r="BQ67" i="15" s="1"/>
  <c r="BP66" i="15"/>
  <c r="BP67" i="15" s="1"/>
  <c r="BO66" i="15"/>
  <c r="BO67" i="15" s="1"/>
  <c r="BN66" i="15"/>
  <c r="BN67" i="15" s="1"/>
  <c r="BM66" i="15"/>
  <c r="BM67" i="15" s="1"/>
  <c r="BL66" i="15"/>
  <c r="BL67" i="15" s="1"/>
  <c r="BK66" i="15"/>
  <c r="BK67" i="15" s="1"/>
  <c r="BJ66" i="15"/>
  <c r="BJ67" i="15" s="1"/>
  <c r="BI66" i="15"/>
  <c r="BI67" i="15" s="1"/>
  <c r="BH66" i="15"/>
  <c r="BH67" i="15" s="1"/>
  <c r="BG66" i="15"/>
  <c r="BG67" i="15" s="1"/>
  <c r="BF66" i="15"/>
  <c r="BF67" i="15" s="1"/>
  <c r="BE66" i="15"/>
  <c r="BE67" i="15" s="1"/>
  <c r="BD66" i="15"/>
  <c r="BD67" i="15" s="1"/>
  <c r="BC66" i="15"/>
  <c r="BC67" i="15" s="1"/>
  <c r="BB66" i="15"/>
  <c r="BB67" i="15" s="1"/>
  <c r="BA66" i="15"/>
  <c r="BA67" i="15" s="1"/>
  <c r="AZ66" i="15"/>
  <c r="AZ67" i="15" s="1"/>
  <c r="AY66" i="15"/>
  <c r="AY67" i="15" s="1"/>
  <c r="AX66" i="15"/>
  <c r="AX67" i="15" s="1"/>
  <c r="AW66" i="15"/>
  <c r="AW67" i="15" s="1"/>
  <c r="AV66" i="15"/>
  <c r="AV67" i="15" s="1"/>
  <c r="AU66" i="15"/>
  <c r="AU67" i="15" s="1"/>
  <c r="AT66" i="15"/>
  <c r="AT67" i="15" s="1"/>
  <c r="AS66" i="15"/>
  <c r="AS67" i="15" s="1"/>
  <c r="AR66" i="15"/>
  <c r="AR67" i="15" s="1"/>
  <c r="AQ66" i="15"/>
  <c r="AQ67" i="15" s="1"/>
  <c r="AP66" i="15"/>
  <c r="AP67" i="15" s="1"/>
  <c r="AO66" i="15"/>
  <c r="AO67" i="15" s="1"/>
  <c r="AN66" i="15"/>
  <c r="AN67" i="15" s="1"/>
  <c r="AM66" i="15"/>
  <c r="AM67" i="15" s="1"/>
  <c r="AL66" i="15"/>
  <c r="AL67" i="15" s="1"/>
  <c r="AK66" i="15"/>
  <c r="AK67" i="15" s="1"/>
  <c r="AJ66" i="15"/>
  <c r="AJ67" i="15" s="1"/>
  <c r="AI66" i="15"/>
  <c r="AI67" i="15" s="1"/>
  <c r="AH66" i="15"/>
  <c r="AH67" i="15" s="1"/>
  <c r="AG66" i="15"/>
  <c r="AG67" i="15" s="1"/>
  <c r="AF66" i="15"/>
  <c r="AF67" i="15" s="1"/>
  <c r="AE66" i="15"/>
  <c r="AE67" i="15" s="1"/>
  <c r="AD66" i="15"/>
  <c r="AD67" i="15" s="1"/>
  <c r="AC66" i="15"/>
  <c r="AC67" i="15" s="1"/>
  <c r="AB66" i="15"/>
  <c r="AB67" i="15" s="1"/>
  <c r="AA66" i="15"/>
  <c r="AA67" i="15" s="1"/>
  <c r="Z66" i="15"/>
  <c r="Z67" i="15" s="1"/>
  <c r="Y66" i="15"/>
  <c r="Y67" i="15" s="1"/>
  <c r="X66" i="15"/>
  <c r="X67" i="15" s="1"/>
  <c r="W66" i="15"/>
  <c r="W67" i="15" s="1"/>
  <c r="V66" i="15"/>
  <c r="V67" i="15" s="1"/>
  <c r="U66" i="15"/>
  <c r="U67" i="15" s="1"/>
  <c r="T66" i="15"/>
  <c r="T67" i="15" s="1"/>
  <c r="S66" i="15"/>
  <c r="S67" i="15" s="1"/>
  <c r="R66" i="15"/>
  <c r="R67" i="15" s="1"/>
  <c r="Q66" i="15"/>
  <c r="Q67" i="15" s="1"/>
  <c r="P66" i="15"/>
  <c r="P67" i="15" s="1"/>
  <c r="O66" i="15"/>
  <c r="O67" i="15" s="1"/>
  <c r="N66" i="15"/>
  <c r="N67" i="15" s="1"/>
  <c r="M66" i="15"/>
  <c r="M67" i="15" s="1"/>
  <c r="L66" i="15"/>
  <c r="L67" i="15" s="1"/>
  <c r="K66" i="15"/>
  <c r="K67" i="15" s="1"/>
  <c r="J66" i="15"/>
  <c r="J67" i="15" s="1"/>
  <c r="I66" i="15"/>
  <c r="I67" i="15" s="1"/>
  <c r="H66" i="15"/>
  <c r="H67" i="15" s="1"/>
  <c r="G66" i="15"/>
  <c r="G67" i="15" s="1"/>
  <c r="F66" i="15"/>
  <c r="F67" i="15" s="1"/>
  <c r="C66" i="15"/>
  <c r="C67" i="15" s="1"/>
  <c r="B66" i="15"/>
  <c r="B67" i="15" s="1"/>
  <c r="CW63" i="15"/>
  <c r="CV63" i="15"/>
  <c r="CV64" i="15" s="1"/>
  <c r="CU63" i="15"/>
  <c r="CU64" i="15" s="1"/>
  <c r="CT63" i="15"/>
  <c r="CT64" i="15" s="1"/>
  <c r="CS63" i="15"/>
  <c r="CS64" i="15" s="1"/>
  <c r="CR63" i="15"/>
  <c r="CR64" i="15" s="1"/>
  <c r="CQ63" i="15"/>
  <c r="CQ64" i="15" s="1"/>
  <c r="CP63" i="15"/>
  <c r="CP64" i="15" s="1"/>
  <c r="CO63" i="15"/>
  <c r="CO64" i="15" s="1"/>
  <c r="CN63" i="15"/>
  <c r="CN64" i="15" s="1"/>
  <c r="CM63" i="15"/>
  <c r="CM64" i="15" s="1"/>
  <c r="CL63" i="15"/>
  <c r="CL64" i="15" s="1"/>
  <c r="CK63" i="15"/>
  <c r="CK64" i="15" s="1"/>
  <c r="CJ63" i="15"/>
  <c r="CJ64" i="15" s="1"/>
  <c r="CI63" i="15"/>
  <c r="CI64" i="15" s="1"/>
  <c r="CH63" i="15"/>
  <c r="CH64" i="15" s="1"/>
  <c r="CG63" i="15"/>
  <c r="CG64" i="15" s="1"/>
  <c r="CF63" i="15"/>
  <c r="CF64" i="15" s="1"/>
  <c r="CE63" i="15"/>
  <c r="CE64" i="15" s="1"/>
  <c r="CD63" i="15"/>
  <c r="CD64" i="15" s="1"/>
  <c r="CC63" i="15"/>
  <c r="CC64" i="15" s="1"/>
  <c r="CB63" i="15"/>
  <c r="CB64" i="15" s="1"/>
  <c r="CA63" i="15"/>
  <c r="CA64" i="15" s="1"/>
  <c r="BZ63" i="15"/>
  <c r="BZ64" i="15" s="1"/>
  <c r="BY63" i="15"/>
  <c r="BY64" i="15" s="1"/>
  <c r="BX63" i="15"/>
  <c r="BX64" i="15" s="1"/>
  <c r="BW63" i="15"/>
  <c r="BW64" i="15" s="1"/>
  <c r="BV63" i="15"/>
  <c r="BV64" i="15" s="1"/>
  <c r="BU63" i="15"/>
  <c r="BU64" i="15" s="1"/>
  <c r="BT63" i="15"/>
  <c r="BT64" i="15" s="1"/>
  <c r="BS63" i="15"/>
  <c r="BS64" i="15" s="1"/>
  <c r="BR63" i="15"/>
  <c r="BR64" i="15" s="1"/>
  <c r="BQ63" i="15"/>
  <c r="BQ64" i="15" s="1"/>
  <c r="BP63" i="15"/>
  <c r="BP64" i="15" s="1"/>
  <c r="BO63" i="15"/>
  <c r="BO64" i="15" s="1"/>
  <c r="BN63" i="15"/>
  <c r="BN64" i="15" s="1"/>
  <c r="BM63" i="15"/>
  <c r="BM64" i="15" s="1"/>
  <c r="BL63" i="15"/>
  <c r="BL64" i="15" s="1"/>
  <c r="BK63" i="15"/>
  <c r="BK64" i="15" s="1"/>
  <c r="BJ63" i="15"/>
  <c r="BJ64" i="15" s="1"/>
  <c r="BI63" i="15"/>
  <c r="BI64" i="15" s="1"/>
  <c r="BH63" i="15"/>
  <c r="BH64" i="15" s="1"/>
  <c r="BG63" i="15"/>
  <c r="BG64" i="15" s="1"/>
  <c r="BF63" i="15"/>
  <c r="BF64" i="15" s="1"/>
  <c r="BE63" i="15"/>
  <c r="BE64" i="15" s="1"/>
  <c r="BD63" i="15"/>
  <c r="BD64" i="15" s="1"/>
  <c r="BC63" i="15"/>
  <c r="BC64" i="15" s="1"/>
  <c r="BB63" i="15"/>
  <c r="BB64" i="15" s="1"/>
  <c r="BA63" i="15"/>
  <c r="BA64" i="15" s="1"/>
  <c r="AZ63" i="15"/>
  <c r="AZ64" i="15" s="1"/>
  <c r="AY63" i="15"/>
  <c r="AY64" i="15" s="1"/>
  <c r="AX63" i="15"/>
  <c r="AX64" i="15" s="1"/>
  <c r="AW63" i="15"/>
  <c r="AW64" i="15" s="1"/>
  <c r="AV63" i="15"/>
  <c r="AV64" i="15" s="1"/>
  <c r="AU63" i="15"/>
  <c r="AU64" i="15" s="1"/>
  <c r="AT63" i="15"/>
  <c r="AT64" i="15" s="1"/>
  <c r="AS63" i="15"/>
  <c r="AS64" i="15" s="1"/>
  <c r="AR63" i="15"/>
  <c r="AR64" i="15" s="1"/>
  <c r="AQ63" i="15"/>
  <c r="AQ64" i="15" s="1"/>
  <c r="AP63" i="15"/>
  <c r="AP64" i="15" s="1"/>
  <c r="AO63" i="15"/>
  <c r="AO64" i="15" s="1"/>
  <c r="AN63" i="15"/>
  <c r="AN64" i="15" s="1"/>
  <c r="AM63" i="15"/>
  <c r="AM64" i="15" s="1"/>
  <c r="AL63" i="15"/>
  <c r="AL64" i="15" s="1"/>
  <c r="AK63" i="15"/>
  <c r="AK64" i="15" s="1"/>
  <c r="AJ63" i="15"/>
  <c r="AJ64" i="15" s="1"/>
  <c r="AI63" i="15"/>
  <c r="AI64" i="15" s="1"/>
  <c r="AH63" i="15"/>
  <c r="AH64" i="15" s="1"/>
  <c r="AG63" i="15"/>
  <c r="AG64" i="15" s="1"/>
  <c r="AF63" i="15"/>
  <c r="AF64" i="15" s="1"/>
  <c r="AE63" i="15"/>
  <c r="AE64" i="15" s="1"/>
  <c r="AD63" i="15"/>
  <c r="AD64" i="15" s="1"/>
  <c r="AC63" i="15"/>
  <c r="AC64" i="15" s="1"/>
  <c r="AB63" i="15"/>
  <c r="AB64" i="15" s="1"/>
  <c r="AA63" i="15"/>
  <c r="AA64" i="15" s="1"/>
  <c r="Z63" i="15"/>
  <c r="Z64" i="15" s="1"/>
  <c r="Y63" i="15"/>
  <c r="Y64" i="15" s="1"/>
  <c r="X63" i="15"/>
  <c r="X64" i="15" s="1"/>
  <c r="W63" i="15"/>
  <c r="W64" i="15" s="1"/>
  <c r="V63" i="15"/>
  <c r="V64" i="15" s="1"/>
  <c r="U63" i="15"/>
  <c r="U64" i="15" s="1"/>
  <c r="T63" i="15"/>
  <c r="T64" i="15" s="1"/>
  <c r="S63" i="15"/>
  <c r="S64" i="15" s="1"/>
  <c r="R63" i="15"/>
  <c r="R64" i="15" s="1"/>
  <c r="Q63" i="15"/>
  <c r="Q64" i="15" s="1"/>
  <c r="P63" i="15"/>
  <c r="P64" i="15" s="1"/>
  <c r="O63" i="15"/>
  <c r="O64" i="15" s="1"/>
  <c r="N63" i="15"/>
  <c r="N64" i="15" s="1"/>
  <c r="M63" i="15"/>
  <c r="M64" i="15" s="1"/>
  <c r="L63" i="15"/>
  <c r="L64" i="15" s="1"/>
  <c r="K63" i="15"/>
  <c r="K64" i="15" s="1"/>
  <c r="J63" i="15"/>
  <c r="J64" i="15" s="1"/>
  <c r="I63" i="15"/>
  <c r="I64" i="15" s="1"/>
  <c r="H63" i="15"/>
  <c r="H64" i="15" s="1"/>
  <c r="G63" i="15"/>
  <c r="G64" i="15" s="1"/>
  <c r="F63" i="15"/>
  <c r="F64" i="15" s="1"/>
  <c r="C63" i="15"/>
  <c r="C64" i="15" s="1"/>
  <c r="B63" i="15"/>
  <c r="B64" i="15" s="1"/>
  <c r="CW60" i="15"/>
  <c r="CV60" i="15"/>
  <c r="CV61" i="15" s="1"/>
  <c r="CU60" i="15"/>
  <c r="CU61" i="15" s="1"/>
  <c r="CT60" i="15"/>
  <c r="CT61" i="15" s="1"/>
  <c r="CS60" i="15"/>
  <c r="CS61" i="15" s="1"/>
  <c r="CR60" i="15"/>
  <c r="CR61" i="15" s="1"/>
  <c r="CQ60" i="15"/>
  <c r="CQ61" i="15" s="1"/>
  <c r="CP60" i="15"/>
  <c r="CP61" i="15" s="1"/>
  <c r="CO60" i="15"/>
  <c r="CO61" i="15" s="1"/>
  <c r="CN60" i="15"/>
  <c r="CN61" i="15" s="1"/>
  <c r="CM60" i="15"/>
  <c r="CM61" i="15" s="1"/>
  <c r="CL60" i="15"/>
  <c r="CL61" i="15" s="1"/>
  <c r="CK60" i="15"/>
  <c r="CK61" i="15" s="1"/>
  <c r="CJ60" i="15"/>
  <c r="CJ61" i="15" s="1"/>
  <c r="CI60" i="15"/>
  <c r="CI61" i="15" s="1"/>
  <c r="CH60" i="15"/>
  <c r="CH61" i="15" s="1"/>
  <c r="CG60" i="15"/>
  <c r="CG61" i="15" s="1"/>
  <c r="CF60" i="15"/>
  <c r="CF61" i="15" s="1"/>
  <c r="CE60" i="15"/>
  <c r="CE61" i="15" s="1"/>
  <c r="CD60" i="15"/>
  <c r="CD61" i="15" s="1"/>
  <c r="CC60" i="15"/>
  <c r="CC61" i="15" s="1"/>
  <c r="CB60" i="15"/>
  <c r="CB61" i="15" s="1"/>
  <c r="CA60" i="15"/>
  <c r="CA61" i="15" s="1"/>
  <c r="BZ60" i="15"/>
  <c r="BZ61" i="15" s="1"/>
  <c r="BY60" i="15"/>
  <c r="BY61" i="15" s="1"/>
  <c r="BX60" i="15"/>
  <c r="BX61" i="15" s="1"/>
  <c r="BW60" i="15"/>
  <c r="BW61" i="15" s="1"/>
  <c r="BV60" i="15"/>
  <c r="BV61" i="15" s="1"/>
  <c r="BU60" i="15"/>
  <c r="BU61" i="15" s="1"/>
  <c r="BT60" i="15"/>
  <c r="BT61" i="15" s="1"/>
  <c r="BS60" i="15"/>
  <c r="BS61" i="15" s="1"/>
  <c r="BR60" i="15"/>
  <c r="BR61" i="15" s="1"/>
  <c r="BQ60" i="15"/>
  <c r="BQ61" i="15" s="1"/>
  <c r="BP60" i="15"/>
  <c r="BP61" i="15" s="1"/>
  <c r="BO60" i="15"/>
  <c r="BO61" i="15" s="1"/>
  <c r="BN60" i="15"/>
  <c r="BN61" i="15" s="1"/>
  <c r="BM60" i="15"/>
  <c r="BM61" i="15" s="1"/>
  <c r="BL60" i="15"/>
  <c r="BL61" i="15" s="1"/>
  <c r="BK60" i="15"/>
  <c r="BK61" i="15" s="1"/>
  <c r="BJ60" i="15"/>
  <c r="BJ61" i="15" s="1"/>
  <c r="BI60" i="15"/>
  <c r="BI61" i="15" s="1"/>
  <c r="BH60" i="15"/>
  <c r="BH61" i="15" s="1"/>
  <c r="BG60" i="15"/>
  <c r="BG61" i="15" s="1"/>
  <c r="BF60" i="15"/>
  <c r="BF61" i="15" s="1"/>
  <c r="BE60" i="15"/>
  <c r="BE61" i="15" s="1"/>
  <c r="BD60" i="15"/>
  <c r="BD61" i="15" s="1"/>
  <c r="BC60" i="15"/>
  <c r="BC61" i="15" s="1"/>
  <c r="BB60" i="15"/>
  <c r="BB61" i="15" s="1"/>
  <c r="BA60" i="15"/>
  <c r="BA61" i="15" s="1"/>
  <c r="AZ60" i="15"/>
  <c r="AZ61" i="15" s="1"/>
  <c r="AY60" i="15"/>
  <c r="AY61" i="15" s="1"/>
  <c r="AX60" i="15"/>
  <c r="AX61" i="15" s="1"/>
  <c r="AW60" i="15"/>
  <c r="AW61" i="15" s="1"/>
  <c r="AV60" i="15"/>
  <c r="AV61" i="15" s="1"/>
  <c r="AU60" i="15"/>
  <c r="AU61" i="15" s="1"/>
  <c r="AT60" i="15"/>
  <c r="AT61" i="15" s="1"/>
  <c r="AS60" i="15"/>
  <c r="AS61" i="15" s="1"/>
  <c r="AR60" i="15"/>
  <c r="AR61" i="15" s="1"/>
  <c r="AQ60" i="15"/>
  <c r="AQ61" i="15" s="1"/>
  <c r="AP60" i="15"/>
  <c r="AP61" i="15" s="1"/>
  <c r="AO60" i="15"/>
  <c r="AO61" i="15" s="1"/>
  <c r="AN60" i="15"/>
  <c r="AN61" i="15" s="1"/>
  <c r="AM60" i="15"/>
  <c r="AM61" i="15" s="1"/>
  <c r="AL60" i="15"/>
  <c r="AL61" i="15" s="1"/>
  <c r="AK60" i="15"/>
  <c r="AK61" i="15" s="1"/>
  <c r="AJ60" i="15"/>
  <c r="AJ61" i="15" s="1"/>
  <c r="AI60" i="15"/>
  <c r="AI61" i="15" s="1"/>
  <c r="AH60" i="15"/>
  <c r="AH61" i="15" s="1"/>
  <c r="AG60" i="15"/>
  <c r="AG61" i="15" s="1"/>
  <c r="AF60" i="15"/>
  <c r="AF61" i="15" s="1"/>
  <c r="AE60" i="15"/>
  <c r="AE61" i="15" s="1"/>
  <c r="AD60" i="15"/>
  <c r="AD61" i="15" s="1"/>
  <c r="AC60" i="15"/>
  <c r="AC61" i="15" s="1"/>
  <c r="AB60" i="15"/>
  <c r="AB61" i="15" s="1"/>
  <c r="AA60" i="15"/>
  <c r="AA61" i="15" s="1"/>
  <c r="Z60" i="15"/>
  <c r="Z61" i="15" s="1"/>
  <c r="Y60" i="15"/>
  <c r="Y61" i="15" s="1"/>
  <c r="X60" i="15"/>
  <c r="X61" i="15" s="1"/>
  <c r="W60" i="15"/>
  <c r="W61" i="15" s="1"/>
  <c r="V60" i="15"/>
  <c r="V61" i="15" s="1"/>
  <c r="U60" i="15"/>
  <c r="U61" i="15" s="1"/>
  <c r="T60" i="15"/>
  <c r="T61" i="15" s="1"/>
  <c r="S60" i="15"/>
  <c r="S61" i="15" s="1"/>
  <c r="R60" i="15"/>
  <c r="R61" i="15" s="1"/>
  <c r="Q60" i="15"/>
  <c r="Q61" i="15" s="1"/>
  <c r="P60" i="15"/>
  <c r="P61" i="15" s="1"/>
  <c r="O60" i="15"/>
  <c r="O61" i="15" s="1"/>
  <c r="N60" i="15"/>
  <c r="N61" i="15" s="1"/>
  <c r="M60" i="15"/>
  <c r="M61" i="15" s="1"/>
  <c r="L60" i="15"/>
  <c r="L61" i="15" s="1"/>
  <c r="K60" i="15"/>
  <c r="K61" i="15" s="1"/>
  <c r="J60" i="15"/>
  <c r="J61" i="15" s="1"/>
  <c r="I60" i="15"/>
  <c r="I61" i="15" s="1"/>
  <c r="H60" i="15"/>
  <c r="H61" i="15" s="1"/>
  <c r="G60" i="15"/>
  <c r="G61" i="15" s="1"/>
  <c r="F60" i="15"/>
  <c r="F61" i="15" s="1"/>
  <c r="C60" i="15"/>
  <c r="C61" i="15" s="1"/>
  <c r="B60" i="15"/>
  <c r="B61" i="15" s="1"/>
  <c r="CW57" i="15"/>
  <c r="CV57" i="15"/>
  <c r="CV58" i="15" s="1"/>
  <c r="CU57" i="15"/>
  <c r="CU58" i="15" s="1"/>
  <c r="CT57" i="15"/>
  <c r="CT58" i="15" s="1"/>
  <c r="CS57" i="15"/>
  <c r="CS58" i="15" s="1"/>
  <c r="CR57" i="15"/>
  <c r="CR58" i="15" s="1"/>
  <c r="CQ57" i="15"/>
  <c r="CQ58" i="15" s="1"/>
  <c r="CP57" i="15"/>
  <c r="CP58" i="15" s="1"/>
  <c r="CO57" i="15"/>
  <c r="CO58" i="15" s="1"/>
  <c r="CN57" i="15"/>
  <c r="CN58" i="15" s="1"/>
  <c r="CM57" i="15"/>
  <c r="CM58" i="15" s="1"/>
  <c r="CL57" i="15"/>
  <c r="CL58" i="15" s="1"/>
  <c r="CK57" i="15"/>
  <c r="CK58" i="15" s="1"/>
  <c r="CJ57" i="15"/>
  <c r="CJ58" i="15" s="1"/>
  <c r="CI57" i="15"/>
  <c r="CI58" i="15" s="1"/>
  <c r="CH57" i="15"/>
  <c r="CH58" i="15" s="1"/>
  <c r="CG57" i="15"/>
  <c r="CG58" i="15" s="1"/>
  <c r="CF57" i="15"/>
  <c r="CF58" i="15" s="1"/>
  <c r="CE57" i="15"/>
  <c r="CE58" i="15" s="1"/>
  <c r="CD57" i="15"/>
  <c r="CD58" i="15" s="1"/>
  <c r="CC57" i="15"/>
  <c r="CC58" i="15" s="1"/>
  <c r="CB57" i="15"/>
  <c r="CB58" i="15" s="1"/>
  <c r="CA57" i="15"/>
  <c r="CA58" i="15" s="1"/>
  <c r="BZ57" i="15"/>
  <c r="BZ58" i="15" s="1"/>
  <c r="BY57" i="15"/>
  <c r="BY58" i="15" s="1"/>
  <c r="BX57" i="15"/>
  <c r="BX58" i="15" s="1"/>
  <c r="BW57" i="15"/>
  <c r="BW58" i="15" s="1"/>
  <c r="BV57" i="15"/>
  <c r="BV58" i="15" s="1"/>
  <c r="BU57" i="15"/>
  <c r="BU58" i="15" s="1"/>
  <c r="BT57" i="15"/>
  <c r="BT58" i="15" s="1"/>
  <c r="BS57" i="15"/>
  <c r="BS58" i="15" s="1"/>
  <c r="BR57" i="15"/>
  <c r="BR58" i="15" s="1"/>
  <c r="BQ57" i="15"/>
  <c r="BQ58" i="15" s="1"/>
  <c r="BP57" i="15"/>
  <c r="BP58" i="15" s="1"/>
  <c r="BO57" i="15"/>
  <c r="BO58" i="15" s="1"/>
  <c r="BN57" i="15"/>
  <c r="BN58" i="15" s="1"/>
  <c r="BM57" i="15"/>
  <c r="BM58" i="15" s="1"/>
  <c r="BL57" i="15"/>
  <c r="BL58" i="15" s="1"/>
  <c r="BK57" i="15"/>
  <c r="BK58" i="15" s="1"/>
  <c r="BJ57" i="15"/>
  <c r="BJ58" i="15" s="1"/>
  <c r="BI57" i="15"/>
  <c r="BI58" i="15" s="1"/>
  <c r="BH57" i="15"/>
  <c r="BH58" i="15" s="1"/>
  <c r="BG57" i="15"/>
  <c r="BG58" i="15" s="1"/>
  <c r="BF57" i="15"/>
  <c r="BF58" i="15" s="1"/>
  <c r="BE57" i="15"/>
  <c r="BE58" i="15" s="1"/>
  <c r="BD57" i="15"/>
  <c r="BD58" i="15" s="1"/>
  <c r="BC57" i="15"/>
  <c r="BC58" i="15" s="1"/>
  <c r="BB57" i="15"/>
  <c r="BB58" i="15" s="1"/>
  <c r="BA57" i="15"/>
  <c r="BA58" i="15" s="1"/>
  <c r="AZ57" i="15"/>
  <c r="AZ58" i="15" s="1"/>
  <c r="AY57" i="15"/>
  <c r="AY58" i="15" s="1"/>
  <c r="AX57" i="15"/>
  <c r="AX58" i="15" s="1"/>
  <c r="AW57" i="15"/>
  <c r="AW58" i="15" s="1"/>
  <c r="AV57" i="15"/>
  <c r="AV58" i="15" s="1"/>
  <c r="AU57" i="15"/>
  <c r="AU58" i="15" s="1"/>
  <c r="AT57" i="15"/>
  <c r="AT58" i="15" s="1"/>
  <c r="AS57" i="15"/>
  <c r="AS58" i="15" s="1"/>
  <c r="AR57" i="15"/>
  <c r="AR58" i="15" s="1"/>
  <c r="AQ57" i="15"/>
  <c r="AQ58" i="15" s="1"/>
  <c r="AP57" i="15"/>
  <c r="AP58" i="15" s="1"/>
  <c r="AO57" i="15"/>
  <c r="AO58" i="15" s="1"/>
  <c r="AN57" i="15"/>
  <c r="AN58" i="15" s="1"/>
  <c r="AM57" i="15"/>
  <c r="AM58" i="15" s="1"/>
  <c r="AL57" i="15"/>
  <c r="AL58" i="15" s="1"/>
  <c r="AK57" i="15"/>
  <c r="AK58" i="15" s="1"/>
  <c r="AJ57" i="15"/>
  <c r="AJ58" i="15" s="1"/>
  <c r="AI57" i="15"/>
  <c r="AI58" i="15" s="1"/>
  <c r="AH57" i="15"/>
  <c r="AH58" i="15" s="1"/>
  <c r="AG57" i="15"/>
  <c r="AG58" i="15" s="1"/>
  <c r="AF57" i="15"/>
  <c r="AF58" i="15" s="1"/>
  <c r="AE57" i="15"/>
  <c r="AE58" i="15" s="1"/>
  <c r="AD57" i="15"/>
  <c r="AD58" i="15" s="1"/>
  <c r="AC57" i="15"/>
  <c r="AC58" i="15" s="1"/>
  <c r="AB57" i="15"/>
  <c r="AB58" i="15" s="1"/>
  <c r="AA57" i="15"/>
  <c r="AA58" i="15" s="1"/>
  <c r="Z57" i="15"/>
  <c r="Z58" i="15" s="1"/>
  <c r="Y57" i="15"/>
  <c r="Y58" i="15" s="1"/>
  <c r="X57" i="15"/>
  <c r="X58" i="15" s="1"/>
  <c r="W57" i="15"/>
  <c r="W58" i="15" s="1"/>
  <c r="V57" i="15"/>
  <c r="V58" i="15" s="1"/>
  <c r="U57" i="15"/>
  <c r="U58" i="15" s="1"/>
  <c r="T57" i="15"/>
  <c r="T58" i="15" s="1"/>
  <c r="S57" i="15"/>
  <c r="S58" i="15" s="1"/>
  <c r="R57" i="15"/>
  <c r="R58" i="15" s="1"/>
  <c r="Q57" i="15"/>
  <c r="Q58" i="15" s="1"/>
  <c r="P57" i="15"/>
  <c r="P58" i="15" s="1"/>
  <c r="O57" i="15"/>
  <c r="O58" i="15" s="1"/>
  <c r="N57" i="15"/>
  <c r="N58" i="15" s="1"/>
  <c r="M57" i="15"/>
  <c r="M58" i="15" s="1"/>
  <c r="L57" i="15"/>
  <c r="L58" i="15" s="1"/>
  <c r="K57" i="15"/>
  <c r="K58" i="15" s="1"/>
  <c r="J57" i="15"/>
  <c r="J58" i="15" s="1"/>
  <c r="I57" i="15"/>
  <c r="I58" i="15" s="1"/>
  <c r="H57" i="15"/>
  <c r="H58" i="15" s="1"/>
  <c r="G57" i="15"/>
  <c r="G58" i="15" s="1"/>
  <c r="F57" i="15"/>
  <c r="F58" i="15" s="1"/>
  <c r="C57" i="15"/>
  <c r="C58" i="15" s="1"/>
  <c r="B57" i="15"/>
  <c r="B58" i="15" s="1"/>
  <c r="CW54" i="15"/>
  <c r="CV54" i="15"/>
  <c r="CV55" i="15" s="1"/>
  <c r="CU54" i="15"/>
  <c r="CU55" i="15" s="1"/>
  <c r="CT54" i="15"/>
  <c r="CT55" i="15" s="1"/>
  <c r="CS54" i="15"/>
  <c r="CS55" i="15" s="1"/>
  <c r="CR54" i="15"/>
  <c r="CR55" i="15" s="1"/>
  <c r="CQ54" i="15"/>
  <c r="CQ55" i="15" s="1"/>
  <c r="CP54" i="15"/>
  <c r="CP55" i="15" s="1"/>
  <c r="CO54" i="15"/>
  <c r="CO55" i="15" s="1"/>
  <c r="CN54" i="15"/>
  <c r="CN55" i="15" s="1"/>
  <c r="CM54" i="15"/>
  <c r="CM55" i="15" s="1"/>
  <c r="CL54" i="15"/>
  <c r="CL55" i="15" s="1"/>
  <c r="CK54" i="15"/>
  <c r="CK55" i="15" s="1"/>
  <c r="CJ54" i="15"/>
  <c r="CJ55" i="15" s="1"/>
  <c r="CI54" i="15"/>
  <c r="CI55" i="15" s="1"/>
  <c r="CH54" i="15"/>
  <c r="CH55" i="15" s="1"/>
  <c r="CG54" i="15"/>
  <c r="CG55" i="15" s="1"/>
  <c r="CF54" i="15"/>
  <c r="CF55" i="15" s="1"/>
  <c r="CE54" i="15"/>
  <c r="CE55" i="15" s="1"/>
  <c r="CD54" i="15"/>
  <c r="CD55" i="15" s="1"/>
  <c r="CC54" i="15"/>
  <c r="CC55" i="15" s="1"/>
  <c r="CB54" i="15"/>
  <c r="CB55" i="15" s="1"/>
  <c r="CA54" i="15"/>
  <c r="CA55" i="15" s="1"/>
  <c r="BZ54" i="15"/>
  <c r="BZ55" i="15" s="1"/>
  <c r="BY54" i="15"/>
  <c r="BY55" i="15" s="1"/>
  <c r="BX54" i="15"/>
  <c r="BX55" i="15" s="1"/>
  <c r="BW54" i="15"/>
  <c r="BW55" i="15" s="1"/>
  <c r="BV54" i="15"/>
  <c r="BV55" i="15" s="1"/>
  <c r="BU54" i="15"/>
  <c r="BU55" i="15" s="1"/>
  <c r="BT54" i="15"/>
  <c r="BT55" i="15" s="1"/>
  <c r="BS54" i="15"/>
  <c r="BS55" i="15" s="1"/>
  <c r="BR54" i="15"/>
  <c r="BR55" i="15" s="1"/>
  <c r="BQ54" i="15"/>
  <c r="BQ55" i="15" s="1"/>
  <c r="BP54" i="15"/>
  <c r="BP55" i="15" s="1"/>
  <c r="BO54" i="15"/>
  <c r="BO55" i="15" s="1"/>
  <c r="BN54" i="15"/>
  <c r="BN55" i="15" s="1"/>
  <c r="BM54" i="15"/>
  <c r="BM55" i="15" s="1"/>
  <c r="BL54" i="15"/>
  <c r="BL55" i="15" s="1"/>
  <c r="BK54" i="15"/>
  <c r="BK55" i="15" s="1"/>
  <c r="BJ54" i="15"/>
  <c r="BJ55" i="15" s="1"/>
  <c r="BI54" i="15"/>
  <c r="BI55" i="15" s="1"/>
  <c r="BH54" i="15"/>
  <c r="BH55" i="15" s="1"/>
  <c r="BG54" i="15"/>
  <c r="BG55" i="15" s="1"/>
  <c r="BF54" i="15"/>
  <c r="BF55" i="15" s="1"/>
  <c r="BE54" i="15"/>
  <c r="BE55" i="15" s="1"/>
  <c r="BD54" i="15"/>
  <c r="BD55" i="15" s="1"/>
  <c r="BC54" i="15"/>
  <c r="BC55" i="15" s="1"/>
  <c r="BB54" i="15"/>
  <c r="BB55" i="15" s="1"/>
  <c r="BA54" i="15"/>
  <c r="BA55" i="15" s="1"/>
  <c r="AZ54" i="15"/>
  <c r="AZ55" i="15" s="1"/>
  <c r="AY54" i="15"/>
  <c r="AY55" i="15" s="1"/>
  <c r="AX54" i="15"/>
  <c r="AX55" i="15" s="1"/>
  <c r="AW54" i="15"/>
  <c r="AW55" i="15" s="1"/>
  <c r="AV54" i="15"/>
  <c r="AV55" i="15" s="1"/>
  <c r="AU54" i="15"/>
  <c r="AU55" i="15" s="1"/>
  <c r="AT54" i="15"/>
  <c r="AT55" i="15" s="1"/>
  <c r="AS54" i="15"/>
  <c r="AS55" i="15" s="1"/>
  <c r="AR54" i="15"/>
  <c r="AR55" i="15" s="1"/>
  <c r="AQ54" i="15"/>
  <c r="AQ55" i="15" s="1"/>
  <c r="AP54" i="15"/>
  <c r="AP55" i="15" s="1"/>
  <c r="AO54" i="15"/>
  <c r="AO55" i="15" s="1"/>
  <c r="AN54" i="15"/>
  <c r="AN55" i="15" s="1"/>
  <c r="AM54" i="15"/>
  <c r="AM55" i="15" s="1"/>
  <c r="AL54" i="15"/>
  <c r="AL55" i="15" s="1"/>
  <c r="AK54" i="15"/>
  <c r="AK55" i="15" s="1"/>
  <c r="AJ54" i="15"/>
  <c r="AJ55" i="15" s="1"/>
  <c r="AI54" i="15"/>
  <c r="AI55" i="15" s="1"/>
  <c r="AH54" i="15"/>
  <c r="AH55" i="15" s="1"/>
  <c r="AG54" i="15"/>
  <c r="AG55" i="15" s="1"/>
  <c r="AF54" i="15"/>
  <c r="AF55" i="15" s="1"/>
  <c r="AE54" i="15"/>
  <c r="AE55" i="15" s="1"/>
  <c r="AD54" i="15"/>
  <c r="AD55" i="15" s="1"/>
  <c r="AC54" i="15"/>
  <c r="AC55" i="15" s="1"/>
  <c r="AB54" i="15"/>
  <c r="AB55" i="15" s="1"/>
  <c r="AA54" i="15"/>
  <c r="AA55" i="15" s="1"/>
  <c r="Z54" i="15"/>
  <c r="Z55" i="15" s="1"/>
  <c r="Y54" i="15"/>
  <c r="Y55" i="15" s="1"/>
  <c r="X54" i="15"/>
  <c r="X55" i="15" s="1"/>
  <c r="W54" i="15"/>
  <c r="W55" i="15" s="1"/>
  <c r="V54" i="15"/>
  <c r="V55" i="15" s="1"/>
  <c r="U54" i="15"/>
  <c r="U55" i="15" s="1"/>
  <c r="T54" i="15"/>
  <c r="T55" i="15" s="1"/>
  <c r="S54" i="15"/>
  <c r="S55" i="15" s="1"/>
  <c r="R54" i="15"/>
  <c r="R55" i="15" s="1"/>
  <c r="Q54" i="15"/>
  <c r="Q55" i="15" s="1"/>
  <c r="P54" i="15"/>
  <c r="P55" i="15" s="1"/>
  <c r="O54" i="15"/>
  <c r="O55" i="15" s="1"/>
  <c r="N54" i="15"/>
  <c r="N55" i="15" s="1"/>
  <c r="M54" i="15"/>
  <c r="M55" i="15" s="1"/>
  <c r="L54" i="15"/>
  <c r="L55" i="15" s="1"/>
  <c r="K54" i="15"/>
  <c r="K55" i="15" s="1"/>
  <c r="J54" i="15"/>
  <c r="J55" i="15" s="1"/>
  <c r="I54" i="15"/>
  <c r="I55" i="15" s="1"/>
  <c r="H54" i="15"/>
  <c r="H55" i="15" s="1"/>
  <c r="G54" i="15"/>
  <c r="G55" i="15" s="1"/>
  <c r="F54" i="15"/>
  <c r="F55" i="15" s="1"/>
  <c r="C54" i="15"/>
  <c r="C55" i="15" s="1"/>
  <c r="B54" i="15"/>
  <c r="B55" i="15" s="1"/>
  <c r="CW51" i="15"/>
  <c r="CV51" i="15"/>
  <c r="CV52" i="15" s="1"/>
  <c r="CU51" i="15"/>
  <c r="CU52" i="15" s="1"/>
  <c r="CT51" i="15"/>
  <c r="CT52" i="15" s="1"/>
  <c r="CS51" i="15"/>
  <c r="CS52" i="15" s="1"/>
  <c r="CR51" i="15"/>
  <c r="CR52" i="15" s="1"/>
  <c r="CQ51" i="15"/>
  <c r="CQ52" i="15" s="1"/>
  <c r="CP51" i="15"/>
  <c r="CP52" i="15" s="1"/>
  <c r="CO51" i="15"/>
  <c r="CO52" i="15" s="1"/>
  <c r="CN51" i="15"/>
  <c r="CN52" i="15" s="1"/>
  <c r="CM51" i="15"/>
  <c r="CM52" i="15" s="1"/>
  <c r="CL51" i="15"/>
  <c r="CL52" i="15" s="1"/>
  <c r="CK51" i="15"/>
  <c r="CK52" i="15" s="1"/>
  <c r="CJ51" i="15"/>
  <c r="CJ52" i="15" s="1"/>
  <c r="CI51" i="15"/>
  <c r="CI52" i="15" s="1"/>
  <c r="CH51" i="15"/>
  <c r="CH52" i="15" s="1"/>
  <c r="CG51" i="15"/>
  <c r="CG52" i="15" s="1"/>
  <c r="CF51" i="15"/>
  <c r="CF52" i="15" s="1"/>
  <c r="CE51" i="15"/>
  <c r="CE52" i="15" s="1"/>
  <c r="CD51" i="15"/>
  <c r="CD52" i="15" s="1"/>
  <c r="CC51" i="15"/>
  <c r="CC52" i="15" s="1"/>
  <c r="CB51" i="15"/>
  <c r="CB52" i="15" s="1"/>
  <c r="CA51" i="15"/>
  <c r="CA52" i="15" s="1"/>
  <c r="BZ51" i="15"/>
  <c r="BZ52" i="15" s="1"/>
  <c r="BY51" i="15"/>
  <c r="BY52" i="15" s="1"/>
  <c r="BX51" i="15"/>
  <c r="BX52" i="15" s="1"/>
  <c r="BW51" i="15"/>
  <c r="BW52" i="15" s="1"/>
  <c r="BV51" i="15"/>
  <c r="BV52" i="15" s="1"/>
  <c r="BU51" i="15"/>
  <c r="BU52" i="15" s="1"/>
  <c r="BT51" i="15"/>
  <c r="BT52" i="15" s="1"/>
  <c r="BS51" i="15"/>
  <c r="BS52" i="15" s="1"/>
  <c r="BR51" i="15"/>
  <c r="BR52" i="15" s="1"/>
  <c r="BQ51" i="15"/>
  <c r="BQ52" i="15" s="1"/>
  <c r="BP51" i="15"/>
  <c r="BP52" i="15" s="1"/>
  <c r="BO51" i="15"/>
  <c r="BO52" i="15" s="1"/>
  <c r="BN51" i="15"/>
  <c r="BN52" i="15" s="1"/>
  <c r="BM51" i="15"/>
  <c r="BM52" i="15" s="1"/>
  <c r="BL51" i="15"/>
  <c r="BL52" i="15" s="1"/>
  <c r="BK51" i="15"/>
  <c r="BK52" i="15" s="1"/>
  <c r="BJ51" i="15"/>
  <c r="BJ52" i="15" s="1"/>
  <c r="BI51" i="15"/>
  <c r="BI52" i="15" s="1"/>
  <c r="BH51" i="15"/>
  <c r="BH52" i="15" s="1"/>
  <c r="BG51" i="15"/>
  <c r="BG52" i="15" s="1"/>
  <c r="BF51" i="15"/>
  <c r="BF52" i="15" s="1"/>
  <c r="BE51" i="15"/>
  <c r="BE52" i="15" s="1"/>
  <c r="BD51" i="15"/>
  <c r="BD52" i="15" s="1"/>
  <c r="BC51" i="15"/>
  <c r="BC52" i="15" s="1"/>
  <c r="BB51" i="15"/>
  <c r="BB52" i="15" s="1"/>
  <c r="BA51" i="15"/>
  <c r="BA52" i="15" s="1"/>
  <c r="AZ51" i="15"/>
  <c r="AZ52" i="15" s="1"/>
  <c r="AY51" i="15"/>
  <c r="AY52" i="15" s="1"/>
  <c r="AX51" i="15"/>
  <c r="AX52" i="15" s="1"/>
  <c r="AW51" i="15"/>
  <c r="AW52" i="15" s="1"/>
  <c r="AV51" i="15"/>
  <c r="AV52" i="15" s="1"/>
  <c r="AU51" i="15"/>
  <c r="AU52" i="15" s="1"/>
  <c r="AT51" i="15"/>
  <c r="AT52" i="15" s="1"/>
  <c r="AS51" i="15"/>
  <c r="AS52" i="15" s="1"/>
  <c r="AR51" i="15"/>
  <c r="AR52" i="15" s="1"/>
  <c r="AQ51" i="15"/>
  <c r="AQ52" i="15" s="1"/>
  <c r="AP51" i="15"/>
  <c r="AP52" i="15" s="1"/>
  <c r="AO51" i="15"/>
  <c r="AO52" i="15" s="1"/>
  <c r="AN51" i="15"/>
  <c r="AN52" i="15" s="1"/>
  <c r="AM51" i="15"/>
  <c r="AM52" i="15" s="1"/>
  <c r="AL51" i="15"/>
  <c r="AL52" i="15" s="1"/>
  <c r="AK51" i="15"/>
  <c r="AK52" i="15" s="1"/>
  <c r="AJ51" i="15"/>
  <c r="AJ52" i="15" s="1"/>
  <c r="AI51" i="15"/>
  <c r="AI52" i="15" s="1"/>
  <c r="AH51" i="15"/>
  <c r="AH52" i="15" s="1"/>
  <c r="AG51" i="15"/>
  <c r="AG52" i="15" s="1"/>
  <c r="AF51" i="15"/>
  <c r="AF52" i="15" s="1"/>
  <c r="AE51" i="15"/>
  <c r="AE52" i="15" s="1"/>
  <c r="AD51" i="15"/>
  <c r="AD52" i="15" s="1"/>
  <c r="AC51" i="15"/>
  <c r="AC52" i="15" s="1"/>
  <c r="AB51" i="15"/>
  <c r="AB52" i="15" s="1"/>
  <c r="AA51" i="15"/>
  <c r="AA52" i="15" s="1"/>
  <c r="Z51" i="15"/>
  <c r="Z52" i="15" s="1"/>
  <c r="Y51" i="15"/>
  <c r="Y52" i="15" s="1"/>
  <c r="X51" i="15"/>
  <c r="X52" i="15" s="1"/>
  <c r="W51" i="15"/>
  <c r="W52" i="15" s="1"/>
  <c r="V51" i="15"/>
  <c r="V52" i="15" s="1"/>
  <c r="U51" i="15"/>
  <c r="U52" i="15" s="1"/>
  <c r="T51" i="15"/>
  <c r="T52" i="15" s="1"/>
  <c r="S51" i="15"/>
  <c r="S52" i="15" s="1"/>
  <c r="R51" i="15"/>
  <c r="R52" i="15" s="1"/>
  <c r="Q51" i="15"/>
  <c r="Q52" i="15" s="1"/>
  <c r="P51" i="15"/>
  <c r="P52" i="15" s="1"/>
  <c r="O51" i="15"/>
  <c r="O52" i="15" s="1"/>
  <c r="N51" i="15"/>
  <c r="N52" i="15" s="1"/>
  <c r="M51" i="15"/>
  <c r="M52" i="15" s="1"/>
  <c r="L51" i="15"/>
  <c r="L52" i="15" s="1"/>
  <c r="K51" i="15"/>
  <c r="K52" i="15" s="1"/>
  <c r="J51" i="15"/>
  <c r="J52" i="15" s="1"/>
  <c r="I51" i="15"/>
  <c r="I52" i="15" s="1"/>
  <c r="H51" i="15"/>
  <c r="H52" i="15" s="1"/>
  <c r="G51" i="15"/>
  <c r="G52" i="15" s="1"/>
  <c r="F51" i="15"/>
  <c r="F52" i="15" s="1"/>
  <c r="C51" i="15"/>
  <c r="C52" i="15" s="1"/>
  <c r="B51" i="15"/>
  <c r="B52" i="15" s="1"/>
  <c r="CW48" i="15"/>
  <c r="CV48" i="15"/>
  <c r="CV49" i="15" s="1"/>
  <c r="CU48" i="15"/>
  <c r="CU49" i="15" s="1"/>
  <c r="CT48" i="15"/>
  <c r="CT49" i="15" s="1"/>
  <c r="CS48" i="15"/>
  <c r="CS49" i="15" s="1"/>
  <c r="CR48" i="15"/>
  <c r="CR49" i="15" s="1"/>
  <c r="CQ48" i="15"/>
  <c r="CQ49" i="15" s="1"/>
  <c r="CP48" i="15"/>
  <c r="CP49" i="15" s="1"/>
  <c r="CO48" i="15"/>
  <c r="CO49" i="15" s="1"/>
  <c r="CN48" i="15"/>
  <c r="CN49" i="15" s="1"/>
  <c r="CM48" i="15"/>
  <c r="CM49" i="15" s="1"/>
  <c r="CL48" i="15"/>
  <c r="CL49" i="15" s="1"/>
  <c r="CK48" i="15"/>
  <c r="CK49" i="15" s="1"/>
  <c r="CJ48" i="15"/>
  <c r="CJ49" i="15" s="1"/>
  <c r="CI48" i="15"/>
  <c r="CI49" i="15" s="1"/>
  <c r="CH48" i="15"/>
  <c r="CH49" i="15" s="1"/>
  <c r="CG48" i="15"/>
  <c r="CG49" i="15" s="1"/>
  <c r="CF48" i="15"/>
  <c r="CF49" i="15" s="1"/>
  <c r="CE48" i="15"/>
  <c r="CE49" i="15" s="1"/>
  <c r="CD48" i="15"/>
  <c r="CD49" i="15" s="1"/>
  <c r="CC48" i="15"/>
  <c r="CC49" i="15" s="1"/>
  <c r="CB48" i="15"/>
  <c r="CB49" i="15" s="1"/>
  <c r="CA48" i="15"/>
  <c r="CA49" i="15" s="1"/>
  <c r="BZ48" i="15"/>
  <c r="BZ49" i="15" s="1"/>
  <c r="BY48" i="15"/>
  <c r="BY49" i="15" s="1"/>
  <c r="BX48" i="15"/>
  <c r="BX49" i="15" s="1"/>
  <c r="BW48" i="15"/>
  <c r="BW49" i="15" s="1"/>
  <c r="BV48" i="15"/>
  <c r="BV49" i="15" s="1"/>
  <c r="BU48" i="15"/>
  <c r="BU49" i="15" s="1"/>
  <c r="BT48" i="15"/>
  <c r="BT49" i="15" s="1"/>
  <c r="BS48" i="15"/>
  <c r="BS49" i="15" s="1"/>
  <c r="BR48" i="15"/>
  <c r="BR49" i="15" s="1"/>
  <c r="BQ48" i="15"/>
  <c r="BQ49" i="15" s="1"/>
  <c r="BP48" i="15"/>
  <c r="BP49" i="15" s="1"/>
  <c r="BO48" i="15"/>
  <c r="BO49" i="15" s="1"/>
  <c r="BN48" i="15"/>
  <c r="BN49" i="15" s="1"/>
  <c r="BM48" i="15"/>
  <c r="BM49" i="15" s="1"/>
  <c r="BL48" i="15"/>
  <c r="BL49" i="15" s="1"/>
  <c r="BK48" i="15"/>
  <c r="BK49" i="15" s="1"/>
  <c r="BJ48" i="15"/>
  <c r="BJ49" i="15" s="1"/>
  <c r="BI48" i="15"/>
  <c r="BI49" i="15" s="1"/>
  <c r="BH48" i="15"/>
  <c r="BH49" i="15" s="1"/>
  <c r="BG48" i="15"/>
  <c r="BG49" i="15" s="1"/>
  <c r="BF48" i="15"/>
  <c r="BF49" i="15" s="1"/>
  <c r="BE48" i="15"/>
  <c r="BE49" i="15" s="1"/>
  <c r="BD48" i="15"/>
  <c r="BD49" i="15" s="1"/>
  <c r="BC48" i="15"/>
  <c r="BC49" i="15" s="1"/>
  <c r="BB48" i="15"/>
  <c r="BB49" i="15" s="1"/>
  <c r="BA48" i="15"/>
  <c r="BA49" i="15" s="1"/>
  <c r="AZ48" i="15"/>
  <c r="AZ49" i="15" s="1"/>
  <c r="AY48" i="15"/>
  <c r="AY49" i="15" s="1"/>
  <c r="AX48" i="15"/>
  <c r="AX49" i="15" s="1"/>
  <c r="AW48" i="15"/>
  <c r="AW49" i="15" s="1"/>
  <c r="AV48" i="15"/>
  <c r="AV49" i="15" s="1"/>
  <c r="AU48" i="15"/>
  <c r="AU49" i="15" s="1"/>
  <c r="AT48" i="15"/>
  <c r="AT49" i="15" s="1"/>
  <c r="AS48" i="15"/>
  <c r="AS49" i="15" s="1"/>
  <c r="AR48" i="15"/>
  <c r="AR49" i="15" s="1"/>
  <c r="AQ48" i="15"/>
  <c r="AQ49" i="15" s="1"/>
  <c r="AP48" i="15"/>
  <c r="AP49" i="15" s="1"/>
  <c r="AO48" i="15"/>
  <c r="AO49" i="15" s="1"/>
  <c r="AN48" i="15"/>
  <c r="AN49" i="15" s="1"/>
  <c r="AM48" i="15"/>
  <c r="AM49" i="15" s="1"/>
  <c r="AL48" i="15"/>
  <c r="AL49" i="15" s="1"/>
  <c r="AK48" i="15"/>
  <c r="AK49" i="15" s="1"/>
  <c r="AJ48" i="15"/>
  <c r="AJ49" i="15" s="1"/>
  <c r="AI48" i="15"/>
  <c r="AI49" i="15" s="1"/>
  <c r="AH48" i="15"/>
  <c r="AH49" i="15" s="1"/>
  <c r="AG48" i="15"/>
  <c r="AG49" i="15" s="1"/>
  <c r="AF48" i="15"/>
  <c r="AF49" i="15" s="1"/>
  <c r="AE48" i="15"/>
  <c r="AE49" i="15" s="1"/>
  <c r="AD48" i="15"/>
  <c r="AD49" i="15" s="1"/>
  <c r="AC48" i="15"/>
  <c r="AC49" i="15" s="1"/>
  <c r="AB48" i="15"/>
  <c r="AB49" i="15" s="1"/>
  <c r="AA48" i="15"/>
  <c r="AA49" i="15" s="1"/>
  <c r="Z48" i="15"/>
  <c r="Z49" i="15" s="1"/>
  <c r="Y48" i="15"/>
  <c r="Y49" i="15" s="1"/>
  <c r="X48" i="15"/>
  <c r="X49" i="15" s="1"/>
  <c r="W48" i="15"/>
  <c r="W49" i="15" s="1"/>
  <c r="V48" i="15"/>
  <c r="V49" i="15" s="1"/>
  <c r="U48" i="15"/>
  <c r="U49" i="15" s="1"/>
  <c r="T48" i="15"/>
  <c r="T49" i="15" s="1"/>
  <c r="S48" i="15"/>
  <c r="S49" i="15" s="1"/>
  <c r="R48" i="15"/>
  <c r="R49" i="15" s="1"/>
  <c r="Q48" i="15"/>
  <c r="Q49" i="15" s="1"/>
  <c r="P48" i="15"/>
  <c r="P49" i="15" s="1"/>
  <c r="O48" i="15"/>
  <c r="O49" i="15" s="1"/>
  <c r="N48" i="15"/>
  <c r="N49" i="15" s="1"/>
  <c r="M48" i="15"/>
  <c r="M49" i="15" s="1"/>
  <c r="L48" i="15"/>
  <c r="L49" i="15" s="1"/>
  <c r="K48" i="15"/>
  <c r="K49" i="15" s="1"/>
  <c r="J48" i="15"/>
  <c r="J49" i="15" s="1"/>
  <c r="I48" i="15"/>
  <c r="I49" i="15" s="1"/>
  <c r="H48" i="15"/>
  <c r="H49" i="15" s="1"/>
  <c r="G48" i="15"/>
  <c r="G49" i="15" s="1"/>
  <c r="F48" i="15"/>
  <c r="F49" i="15" s="1"/>
  <c r="C48" i="15"/>
  <c r="C49" i="15" s="1"/>
  <c r="B48" i="15"/>
  <c r="B49" i="15" s="1"/>
  <c r="CW45" i="15"/>
  <c r="CV45" i="15"/>
  <c r="CV46" i="15" s="1"/>
  <c r="CU45" i="15"/>
  <c r="CU46" i="15" s="1"/>
  <c r="CT45" i="15"/>
  <c r="CT46" i="15" s="1"/>
  <c r="CS45" i="15"/>
  <c r="CS46" i="15" s="1"/>
  <c r="CR45" i="15"/>
  <c r="CR46" i="15" s="1"/>
  <c r="CQ45" i="15"/>
  <c r="CQ46" i="15" s="1"/>
  <c r="CP45" i="15"/>
  <c r="CP46" i="15" s="1"/>
  <c r="CO45" i="15"/>
  <c r="CO46" i="15" s="1"/>
  <c r="CN45" i="15"/>
  <c r="CN46" i="15" s="1"/>
  <c r="CM45" i="15"/>
  <c r="CM46" i="15" s="1"/>
  <c r="CL45" i="15"/>
  <c r="CL46" i="15" s="1"/>
  <c r="CK45" i="15"/>
  <c r="CK46" i="15" s="1"/>
  <c r="CJ45" i="15"/>
  <c r="CJ46" i="15" s="1"/>
  <c r="CI45" i="15"/>
  <c r="CI46" i="15" s="1"/>
  <c r="CH45" i="15"/>
  <c r="CH46" i="15" s="1"/>
  <c r="CG45" i="15"/>
  <c r="CG46" i="15" s="1"/>
  <c r="CF45" i="15"/>
  <c r="CF46" i="15" s="1"/>
  <c r="CE45" i="15"/>
  <c r="CE46" i="15" s="1"/>
  <c r="CD45" i="15"/>
  <c r="CD46" i="15" s="1"/>
  <c r="CC45" i="15"/>
  <c r="CC46" i="15" s="1"/>
  <c r="CB45" i="15"/>
  <c r="CB46" i="15" s="1"/>
  <c r="CA45" i="15"/>
  <c r="CA46" i="15" s="1"/>
  <c r="BZ45" i="15"/>
  <c r="BZ46" i="15" s="1"/>
  <c r="BY45" i="15"/>
  <c r="BY46" i="15" s="1"/>
  <c r="BX45" i="15"/>
  <c r="BX46" i="15" s="1"/>
  <c r="BW45" i="15"/>
  <c r="BW46" i="15" s="1"/>
  <c r="BV45" i="15"/>
  <c r="BV46" i="15" s="1"/>
  <c r="BU45" i="15"/>
  <c r="BU46" i="15" s="1"/>
  <c r="BT45" i="15"/>
  <c r="BT46" i="15" s="1"/>
  <c r="BS45" i="15"/>
  <c r="BS46" i="15" s="1"/>
  <c r="BR45" i="15"/>
  <c r="BR46" i="15" s="1"/>
  <c r="BQ45" i="15"/>
  <c r="BQ46" i="15" s="1"/>
  <c r="BP45" i="15"/>
  <c r="BP46" i="15" s="1"/>
  <c r="BO45" i="15"/>
  <c r="BO46" i="15" s="1"/>
  <c r="BN45" i="15"/>
  <c r="BN46" i="15" s="1"/>
  <c r="BM45" i="15"/>
  <c r="BM46" i="15" s="1"/>
  <c r="BL45" i="15"/>
  <c r="BL46" i="15" s="1"/>
  <c r="BK45" i="15"/>
  <c r="BK46" i="15" s="1"/>
  <c r="BJ45" i="15"/>
  <c r="BJ46" i="15" s="1"/>
  <c r="BI45" i="15"/>
  <c r="BI46" i="15" s="1"/>
  <c r="BH45" i="15"/>
  <c r="BH46" i="15" s="1"/>
  <c r="BG45" i="15"/>
  <c r="BG46" i="15" s="1"/>
  <c r="BF45" i="15"/>
  <c r="BF46" i="15" s="1"/>
  <c r="BE45" i="15"/>
  <c r="BE46" i="15" s="1"/>
  <c r="BD45" i="15"/>
  <c r="BD46" i="15" s="1"/>
  <c r="BC45" i="15"/>
  <c r="BC46" i="15" s="1"/>
  <c r="BB45" i="15"/>
  <c r="BB46" i="15" s="1"/>
  <c r="BA45" i="15"/>
  <c r="BA46" i="15" s="1"/>
  <c r="AZ45" i="15"/>
  <c r="AZ46" i="15" s="1"/>
  <c r="AY45" i="15"/>
  <c r="AY46" i="15" s="1"/>
  <c r="AX45" i="15"/>
  <c r="AX46" i="15" s="1"/>
  <c r="AW45" i="15"/>
  <c r="AW46" i="15" s="1"/>
  <c r="AV45" i="15"/>
  <c r="AV46" i="15" s="1"/>
  <c r="AU45" i="15"/>
  <c r="AU46" i="15" s="1"/>
  <c r="AT45" i="15"/>
  <c r="AT46" i="15" s="1"/>
  <c r="AS45" i="15"/>
  <c r="AS46" i="15" s="1"/>
  <c r="AR45" i="15"/>
  <c r="AR46" i="15" s="1"/>
  <c r="AQ45" i="15"/>
  <c r="AQ46" i="15" s="1"/>
  <c r="AP45" i="15"/>
  <c r="AP46" i="15" s="1"/>
  <c r="AO45" i="15"/>
  <c r="AO46" i="15" s="1"/>
  <c r="AN45" i="15"/>
  <c r="AN46" i="15" s="1"/>
  <c r="AM45" i="15"/>
  <c r="AM46" i="15" s="1"/>
  <c r="AL45" i="15"/>
  <c r="AL46" i="15" s="1"/>
  <c r="AK45" i="15"/>
  <c r="AK46" i="15" s="1"/>
  <c r="AJ45" i="15"/>
  <c r="AJ46" i="15" s="1"/>
  <c r="AI45" i="15"/>
  <c r="AI46" i="15" s="1"/>
  <c r="AH45" i="15"/>
  <c r="AH46" i="15" s="1"/>
  <c r="AG45" i="15"/>
  <c r="AG46" i="15" s="1"/>
  <c r="AF45" i="15"/>
  <c r="AF46" i="15" s="1"/>
  <c r="AE45" i="15"/>
  <c r="AE46" i="15" s="1"/>
  <c r="AD45" i="15"/>
  <c r="AD46" i="15" s="1"/>
  <c r="AC45" i="15"/>
  <c r="AC46" i="15" s="1"/>
  <c r="AB45" i="15"/>
  <c r="AB46" i="15" s="1"/>
  <c r="AA45" i="15"/>
  <c r="AA46" i="15" s="1"/>
  <c r="Z45" i="15"/>
  <c r="Z46" i="15" s="1"/>
  <c r="Y45" i="15"/>
  <c r="Y46" i="15" s="1"/>
  <c r="X45" i="15"/>
  <c r="X46" i="15" s="1"/>
  <c r="W45" i="15"/>
  <c r="W46" i="15" s="1"/>
  <c r="V45" i="15"/>
  <c r="V46" i="15" s="1"/>
  <c r="U45" i="15"/>
  <c r="U46" i="15" s="1"/>
  <c r="T45" i="15"/>
  <c r="T46" i="15" s="1"/>
  <c r="S45" i="15"/>
  <c r="S46" i="15" s="1"/>
  <c r="R45" i="15"/>
  <c r="R46" i="15" s="1"/>
  <c r="Q45" i="15"/>
  <c r="Q46" i="15" s="1"/>
  <c r="P45" i="15"/>
  <c r="P46" i="15" s="1"/>
  <c r="O45" i="15"/>
  <c r="O46" i="15" s="1"/>
  <c r="N45" i="15"/>
  <c r="N46" i="15" s="1"/>
  <c r="M45" i="15"/>
  <c r="M46" i="15" s="1"/>
  <c r="L45" i="15"/>
  <c r="L46" i="15" s="1"/>
  <c r="K45" i="15"/>
  <c r="K46" i="15" s="1"/>
  <c r="J45" i="15"/>
  <c r="J46" i="15" s="1"/>
  <c r="I45" i="15"/>
  <c r="I46" i="15" s="1"/>
  <c r="H45" i="15"/>
  <c r="H46" i="15" s="1"/>
  <c r="G45" i="15"/>
  <c r="G46" i="15" s="1"/>
  <c r="F45" i="15"/>
  <c r="F46" i="15" s="1"/>
  <c r="C45" i="15"/>
  <c r="C46" i="15" s="1"/>
  <c r="B45" i="15"/>
  <c r="B46" i="15" s="1"/>
  <c r="CW42" i="15"/>
  <c r="CV42" i="15"/>
  <c r="CV43" i="15" s="1"/>
  <c r="CU42" i="15"/>
  <c r="CU43" i="15" s="1"/>
  <c r="CT42" i="15"/>
  <c r="CT43" i="15" s="1"/>
  <c r="CS42" i="15"/>
  <c r="CS43" i="15" s="1"/>
  <c r="CR42" i="15"/>
  <c r="CR43" i="15" s="1"/>
  <c r="CQ42" i="15"/>
  <c r="CQ43" i="15" s="1"/>
  <c r="CP42" i="15"/>
  <c r="CP43" i="15" s="1"/>
  <c r="CO42" i="15"/>
  <c r="CO43" i="15" s="1"/>
  <c r="CN42" i="15"/>
  <c r="CN43" i="15" s="1"/>
  <c r="CM42" i="15"/>
  <c r="CM43" i="15" s="1"/>
  <c r="CL42" i="15"/>
  <c r="CL43" i="15" s="1"/>
  <c r="CK42" i="15"/>
  <c r="CK43" i="15" s="1"/>
  <c r="CJ42" i="15"/>
  <c r="CJ43" i="15" s="1"/>
  <c r="CI42" i="15"/>
  <c r="CI43" i="15" s="1"/>
  <c r="CH42" i="15"/>
  <c r="CH43" i="15" s="1"/>
  <c r="CG42" i="15"/>
  <c r="CG43" i="15" s="1"/>
  <c r="CF42" i="15"/>
  <c r="CF43" i="15" s="1"/>
  <c r="CE42" i="15"/>
  <c r="CE43" i="15" s="1"/>
  <c r="CD42" i="15"/>
  <c r="CD43" i="15" s="1"/>
  <c r="CC42" i="15"/>
  <c r="CC43" i="15" s="1"/>
  <c r="CB42" i="15"/>
  <c r="CB43" i="15" s="1"/>
  <c r="CA42" i="15"/>
  <c r="CA43" i="15" s="1"/>
  <c r="BZ42" i="15"/>
  <c r="BZ43" i="15" s="1"/>
  <c r="BY42" i="15"/>
  <c r="BY43" i="15" s="1"/>
  <c r="BX42" i="15"/>
  <c r="BX43" i="15" s="1"/>
  <c r="BW42" i="15"/>
  <c r="BW43" i="15" s="1"/>
  <c r="BV42" i="15"/>
  <c r="BV43" i="15" s="1"/>
  <c r="BU42" i="15"/>
  <c r="BU43" i="15" s="1"/>
  <c r="BT42" i="15"/>
  <c r="BT43" i="15" s="1"/>
  <c r="BS42" i="15"/>
  <c r="BS43" i="15" s="1"/>
  <c r="BR42" i="15"/>
  <c r="BR43" i="15" s="1"/>
  <c r="BQ42" i="15"/>
  <c r="BQ43" i="15" s="1"/>
  <c r="BP42" i="15"/>
  <c r="BP43" i="15" s="1"/>
  <c r="BO42" i="15"/>
  <c r="BO43" i="15" s="1"/>
  <c r="BN42" i="15"/>
  <c r="BN43" i="15" s="1"/>
  <c r="BM42" i="15"/>
  <c r="BM43" i="15" s="1"/>
  <c r="BL42" i="15"/>
  <c r="BL43" i="15" s="1"/>
  <c r="BK42" i="15"/>
  <c r="BK43" i="15" s="1"/>
  <c r="BJ42" i="15"/>
  <c r="BJ43" i="15" s="1"/>
  <c r="BI42" i="15"/>
  <c r="BI43" i="15" s="1"/>
  <c r="BH42" i="15"/>
  <c r="BH43" i="15" s="1"/>
  <c r="BG42" i="15"/>
  <c r="BG43" i="15" s="1"/>
  <c r="BF42" i="15"/>
  <c r="BF43" i="15" s="1"/>
  <c r="BE42" i="15"/>
  <c r="BE43" i="15" s="1"/>
  <c r="BD42" i="15"/>
  <c r="BD43" i="15" s="1"/>
  <c r="BC42" i="15"/>
  <c r="BC43" i="15" s="1"/>
  <c r="BB42" i="15"/>
  <c r="BB43" i="15" s="1"/>
  <c r="BA42" i="15"/>
  <c r="BA43" i="15" s="1"/>
  <c r="AZ42" i="15"/>
  <c r="AZ43" i="15" s="1"/>
  <c r="AY42" i="15"/>
  <c r="AY43" i="15" s="1"/>
  <c r="AX42" i="15"/>
  <c r="AX43" i="15" s="1"/>
  <c r="AW42" i="15"/>
  <c r="AW43" i="15" s="1"/>
  <c r="AV42" i="15"/>
  <c r="AV43" i="15" s="1"/>
  <c r="AU42" i="15"/>
  <c r="AU43" i="15" s="1"/>
  <c r="AT42" i="15"/>
  <c r="AT43" i="15" s="1"/>
  <c r="AS42" i="15"/>
  <c r="AS43" i="15" s="1"/>
  <c r="AR42" i="15"/>
  <c r="AR43" i="15" s="1"/>
  <c r="AQ42" i="15"/>
  <c r="AQ43" i="15" s="1"/>
  <c r="AP42" i="15"/>
  <c r="AP43" i="15" s="1"/>
  <c r="AO42" i="15"/>
  <c r="AO43" i="15" s="1"/>
  <c r="AN42" i="15"/>
  <c r="AN43" i="15" s="1"/>
  <c r="AM42" i="15"/>
  <c r="AM43" i="15" s="1"/>
  <c r="AL42" i="15"/>
  <c r="AL43" i="15" s="1"/>
  <c r="AK42" i="15"/>
  <c r="AK43" i="15" s="1"/>
  <c r="AJ42" i="15"/>
  <c r="AJ43" i="15" s="1"/>
  <c r="AI42" i="15"/>
  <c r="AI43" i="15" s="1"/>
  <c r="AH42" i="15"/>
  <c r="AH43" i="15" s="1"/>
  <c r="AG42" i="15"/>
  <c r="AG43" i="15" s="1"/>
  <c r="AF42" i="15"/>
  <c r="AF43" i="15" s="1"/>
  <c r="AE42" i="15"/>
  <c r="AE43" i="15" s="1"/>
  <c r="AD42" i="15"/>
  <c r="AD43" i="15" s="1"/>
  <c r="AC42" i="15"/>
  <c r="AC43" i="15" s="1"/>
  <c r="AB42" i="15"/>
  <c r="AB43" i="15" s="1"/>
  <c r="AA42" i="15"/>
  <c r="AA43" i="15" s="1"/>
  <c r="Z42" i="15"/>
  <c r="Z43" i="15" s="1"/>
  <c r="Y42" i="15"/>
  <c r="Y43" i="15" s="1"/>
  <c r="X42" i="15"/>
  <c r="X43" i="15" s="1"/>
  <c r="W42" i="15"/>
  <c r="W43" i="15" s="1"/>
  <c r="V42" i="15"/>
  <c r="V43" i="15" s="1"/>
  <c r="U42" i="15"/>
  <c r="U43" i="15" s="1"/>
  <c r="T42" i="15"/>
  <c r="T43" i="15" s="1"/>
  <c r="S42" i="15"/>
  <c r="S43" i="15" s="1"/>
  <c r="R42" i="15"/>
  <c r="R43" i="15" s="1"/>
  <c r="Q42" i="15"/>
  <c r="Q43" i="15" s="1"/>
  <c r="P42" i="15"/>
  <c r="P43" i="15" s="1"/>
  <c r="O42" i="15"/>
  <c r="O43" i="15" s="1"/>
  <c r="N42" i="15"/>
  <c r="N43" i="15" s="1"/>
  <c r="M42" i="15"/>
  <c r="M43" i="15" s="1"/>
  <c r="L42" i="15"/>
  <c r="L43" i="15" s="1"/>
  <c r="K42" i="15"/>
  <c r="K43" i="15" s="1"/>
  <c r="J42" i="15"/>
  <c r="J43" i="15" s="1"/>
  <c r="I42" i="15"/>
  <c r="I43" i="15" s="1"/>
  <c r="H42" i="15"/>
  <c r="H43" i="15" s="1"/>
  <c r="G42" i="15"/>
  <c r="G43" i="15" s="1"/>
  <c r="F42" i="15"/>
  <c r="F43" i="15" s="1"/>
  <c r="C42" i="15"/>
  <c r="C43" i="15" s="1"/>
  <c r="B42" i="15"/>
  <c r="B43" i="15" s="1"/>
  <c r="CW39" i="15"/>
  <c r="CV39" i="15"/>
  <c r="CV40" i="15" s="1"/>
  <c r="CU39" i="15"/>
  <c r="CU40" i="15" s="1"/>
  <c r="CT39" i="15"/>
  <c r="CT40" i="15" s="1"/>
  <c r="CS39" i="15"/>
  <c r="CS40" i="15" s="1"/>
  <c r="CR39" i="15"/>
  <c r="CR40" i="15" s="1"/>
  <c r="CQ39" i="15"/>
  <c r="CQ40" i="15" s="1"/>
  <c r="CP39" i="15"/>
  <c r="CP40" i="15" s="1"/>
  <c r="CO39" i="15"/>
  <c r="CO40" i="15" s="1"/>
  <c r="CN39" i="15"/>
  <c r="CN40" i="15" s="1"/>
  <c r="CM39" i="15"/>
  <c r="CM40" i="15" s="1"/>
  <c r="CL39" i="15"/>
  <c r="CL40" i="15" s="1"/>
  <c r="CK39" i="15"/>
  <c r="CK40" i="15" s="1"/>
  <c r="CJ39" i="15"/>
  <c r="CJ40" i="15" s="1"/>
  <c r="CI39" i="15"/>
  <c r="CI40" i="15" s="1"/>
  <c r="CH39" i="15"/>
  <c r="CH40" i="15" s="1"/>
  <c r="CG39" i="15"/>
  <c r="CG40" i="15" s="1"/>
  <c r="CF39" i="15"/>
  <c r="CF40" i="15" s="1"/>
  <c r="CE39" i="15"/>
  <c r="CE40" i="15" s="1"/>
  <c r="CD39" i="15"/>
  <c r="CD40" i="15" s="1"/>
  <c r="CC39" i="15"/>
  <c r="CC40" i="15" s="1"/>
  <c r="CB39" i="15"/>
  <c r="CB40" i="15" s="1"/>
  <c r="CA39" i="15"/>
  <c r="CA40" i="15" s="1"/>
  <c r="BZ39" i="15"/>
  <c r="BZ40" i="15" s="1"/>
  <c r="BY39" i="15"/>
  <c r="BY40" i="15" s="1"/>
  <c r="BX39" i="15"/>
  <c r="BX40" i="15" s="1"/>
  <c r="BW39" i="15"/>
  <c r="BW40" i="15" s="1"/>
  <c r="BV39" i="15"/>
  <c r="BV40" i="15" s="1"/>
  <c r="BU39" i="15"/>
  <c r="BU40" i="15" s="1"/>
  <c r="BT39" i="15"/>
  <c r="BT40" i="15" s="1"/>
  <c r="BS39" i="15"/>
  <c r="BS40" i="15" s="1"/>
  <c r="BR39" i="15"/>
  <c r="BR40" i="15" s="1"/>
  <c r="BQ39" i="15"/>
  <c r="BQ40" i="15" s="1"/>
  <c r="BP39" i="15"/>
  <c r="BP40" i="15" s="1"/>
  <c r="BO39" i="15"/>
  <c r="BO40" i="15" s="1"/>
  <c r="BN39" i="15"/>
  <c r="BN40" i="15" s="1"/>
  <c r="BM39" i="15"/>
  <c r="BM40" i="15" s="1"/>
  <c r="BL39" i="15"/>
  <c r="BL40" i="15" s="1"/>
  <c r="BK39" i="15"/>
  <c r="BK40" i="15" s="1"/>
  <c r="BJ39" i="15"/>
  <c r="BJ40" i="15" s="1"/>
  <c r="BI39" i="15"/>
  <c r="BI40" i="15" s="1"/>
  <c r="BH39" i="15"/>
  <c r="BH40" i="15" s="1"/>
  <c r="BG39" i="15"/>
  <c r="BG40" i="15" s="1"/>
  <c r="BF39" i="15"/>
  <c r="BF40" i="15" s="1"/>
  <c r="BE39" i="15"/>
  <c r="BE40" i="15" s="1"/>
  <c r="BD39" i="15"/>
  <c r="BD40" i="15" s="1"/>
  <c r="BC39" i="15"/>
  <c r="BC40" i="15" s="1"/>
  <c r="BB39" i="15"/>
  <c r="BB40" i="15" s="1"/>
  <c r="BA39" i="15"/>
  <c r="BA40" i="15" s="1"/>
  <c r="AZ39" i="15"/>
  <c r="AZ40" i="15" s="1"/>
  <c r="AY39" i="15"/>
  <c r="AY40" i="15" s="1"/>
  <c r="AX39" i="15"/>
  <c r="AX40" i="15" s="1"/>
  <c r="AW39" i="15"/>
  <c r="AW40" i="15" s="1"/>
  <c r="AV39" i="15"/>
  <c r="AV40" i="15" s="1"/>
  <c r="AU39" i="15"/>
  <c r="AU40" i="15" s="1"/>
  <c r="AT39" i="15"/>
  <c r="AT40" i="15" s="1"/>
  <c r="AS39" i="15"/>
  <c r="AS40" i="15" s="1"/>
  <c r="AR39" i="15"/>
  <c r="AR40" i="15" s="1"/>
  <c r="AQ39" i="15"/>
  <c r="AQ40" i="15" s="1"/>
  <c r="AP39" i="15"/>
  <c r="AP40" i="15" s="1"/>
  <c r="AO39" i="15"/>
  <c r="AO40" i="15" s="1"/>
  <c r="AN39" i="15"/>
  <c r="AN40" i="15" s="1"/>
  <c r="AM39" i="15"/>
  <c r="AM40" i="15" s="1"/>
  <c r="AL39" i="15"/>
  <c r="AL40" i="15" s="1"/>
  <c r="AK39" i="15"/>
  <c r="AK40" i="15" s="1"/>
  <c r="AJ39" i="15"/>
  <c r="AJ40" i="15" s="1"/>
  <c r="AI39" i="15"/>
  <c r="AI40" i="15" s="1"/>
  <c r="AH39" i="15"/>
  <c r="AH40" i="15" s="1"/>
  <c r="AG39" i="15"/>
  <c r="AG40" i="15" s="1"/>
  <c r="AF39" i="15"/>
  <c r="AF40" i="15" s="1"/>
  <c r="AE39" i="15"/>
  <c r="AE40" i="15" s="1"/>
  <c r="AD39" i="15"/>
  <c r="AD40" i="15" s="1"/>
  <c r="AC39" i="15"/>
  <c r="AC40" i="15" s="1"/>
  <c r="AB39" i="15"/>
  <c r="AB40" i="15" s="1"/>
  <c r="AA39" i="15"/>
  <c r="AA40" i="15" s="1"/>
  <c r="Z39" i="15"/>
  <c r="Z40" i="15" s="1"/>
  <c r="Y39" i="15"/>
  <c r="Y40" i="15" s="1"/>
  <c r="X39" i="15"/>
  <c r="X40" i="15" s="1"/>
  <c r="W39" i="15"/>
  <c r="W40" i="15" s="1"/>
  <c r="V39" i="15"/>
  <c r="V40" i="15" s="1"/>
  <c r="U39" i="15"/>
  <c r="U40" i="15" s="1"/>
  <c r="T39" i="15"/>
  <c r="T40" i="15" s="1"/>
  <c r="S39" i="15"/>
  <c r="S40" i="15" s="1"/>
  <c r="R39" i="15"/>
  <c r="R40" i="15" s="1"/>
  <c r="Q39" i="15"/>
  <c r="Q40" i="15" s="1"/>
  <c r="P39" i="15"/>
  <c r="P40" i="15" s="1"/>
  <c r="O39" i="15"/>
  <c r="O40" i="15" s="1"/>
  <c r="N39" i="15"/>
  <c r="N40" i="15" s="1"/>
  <c r="M39" i="15"/>
  <c r="M40" i="15" s="1"/>
  <c r="L39" i="15"/>
  <c r="L40" i="15" s="1"/>
  <c r="K39" i="15"/>
  <c r="K40" i="15" s="1"/>
  <c r="J39" i="15"/>
  <c r="J40" i="15" s="1"/>
  <c r="I39" i="15"/>
  <c r="I40" i="15" s="1"/>
  <c r="H39" i="15"/>
  <c r="H40" i="15" s="1"/>
  <c r="G39" i="15"/>
  <c r="G40" i="15" s="1"/>
  <c r="F39" i="15"/>
  <c r="F40" i="15" s="1"/>
  <c r="C39" i="15"/>
  <c r="C40" i="15" s="1"/>
  <c r="B39" i="15"/>
  <c r="B40" i="15" s="1"/>
  <c r="CW36" i="15"/>
  <c r="CV36" i="15"/>
  <c r="CV37" i="15" s="1"/>
  <c r="CU36" i="15"/>
  <c r="CU37" i="15" s="1"/>
  <c r="CT36" i="15"/>
  <c r="CT37" i="15" s="1"/>
  <c r="CS36" i="15"/>
  <c r="CS37" i="15" s="1"/>
  <c r="CR36" i="15"/>
  <c r="CR37" i="15" s="1"/>
  <c r="CQ36" i="15"/>
  <c r="CQ37" i="15" s="1"/>
  <c r="CP36" i="15"/>
  <c r="CP37" i="15" s="1"/>
  <c r="CO36" i="15"/>
  <c r="CO37" i="15" s="1"/>
  <c r="CN36" i="15"/>
  <c r="CN37" i="15" s="1"/>
  <c r="CM36" i="15"/>
  <c r="CM37" i="15" s="1"/>
  <c r="CL36" i="15"/>
  <c r="CL37" i="15" s="1"/>
  <c r="CK36" i="15"/>
  <c r="CK37" i="15" s="1"/>
  <c r="CJ36" i="15"/>
  <c r="CJ37" i="15" s="1"/>
  <c r="CI36" i="15"/>
  <c r="CI37" i="15" s="1"/>
  <c r="CH36" i="15"/>
  <c r="CH37" i="15" s="1"/>
  <c r="CG36" i="15"/>
  <c r="CG37" i="15" s="1"/>
  <c r="CF36" i="15"/>
  <c r="CF37" i="15" s="1"/>
  <c r="CE36" i="15"/>
  <c r="CE37" i="15" s="1"/>
  <c r="CD36" i="15"/>
  <c r="CD37" i="15" s="1"/>
  <c r="CC36" i="15"/>
  <c r="CC37" i="15" s="1"/>
  <c r="CB36" i="15"/>
  <c r="CB37" i="15" s="1"/>
  <c r="CA36" i="15"/>
  <c r="CA37" i="15" s="1"/>
  <c r="BZ36" i="15"/>
  <c r="BZ37" i="15" s="1"/>
  <c r="BY36" i="15"/>
  <c r="BY37" i="15" s="1"/>
  <c r="BX36" i="15"/>
  <c r="BX37" i="15" s="1"/>
  <c r="BW36" i="15"/>
  <c r="BW37" i="15" s="1"/>
  <c r="BV36" i="15"/>
  <c r="BV37" i="15" s="1"/>
  <c r="BU36" i="15"/>
  <c r="BU37" i="15" s="1"/>
  <c r="BT36" i="15"/>
  <c r="BT37" i="15" s="1"/>
  <c r="BS36" i="15"/>
  <c r="BS37" i="15" s="1"/>
  <c r="BR36" i="15"/>
  <c r="BR37" i="15" s="1"/>
  <c r="BQ36" i="15"/>
  <c r="BQ37" i="15" s="1"/>
  <c r="BP36" i="15"/>
  <c r="BP37" i="15" s="1"/>
  <c r="BO36" i="15"/>
  <c r="BO37" i="15" s="1"/>
  <c r="BN36" i="15"/>
  <c r="BN37" i="15" s="1"/>
  <c r="BM36" i="15"/>
  <c r="BM37" i="15" s="1"/>
  <c r="BL36" i="15"/>
  <c r="BL37" i="15" s="1"/>
  <c r="BK36" i="15"/>
  <c r="BK37" i="15" s="1"/>
  <c r="BJ36" i="15"/>
  <c r="BJ37" i="15" s="1"/>
  <c r="BI36" i="15"/>
  <c r="BI37" i="15" s="1"/>
  <c r="BH36" i="15"/>
  <c r="BH37" i="15" s="1"/>
  <c r="BG36" i="15"/>
  <c r="BG37" i="15" s="1"/>
  <c r="BF36" i="15"/>
  <c r="BF37" i="15" s="1"/>
  <c r="BE36" i="15"/>
  <c r="BE37" i="15" s="1"/>
  <c r="BD36" i="15"/>
  <c r="BD37" i="15" s="1"/>
  <c r="BC36" i="15"/>
  <c r="BC37" i="15" s="1"/>
  <c r="BB36" i="15"/>
  <c r="BB37" i="15" s="1"/>
  <c r="BA36" i="15"/>
  <c r="BA37" i="15" s="1"/>
  <c r="AZ36" i="15"/>
  <c r="AZ37" i="15" s="1"/>
  <c r="AY36" i="15"/>
  <c r="AY37" i="15" s="1"/>
  <c r="AX36" i="15"/>
  <c r="AX37" i="15" s="1"/>
  <c r="AW36" i="15"/>
  <c r="AW37" i="15" s="1"/>
  <c r="AV36" i="15"/>
  <c r="AV37" i="15" s="1"/>
  <c r="AU36" i="15"/>
  <c r="AU37" i="15" s="1"/>
  <c r="AT36" i="15"/>
  <c r="AT37" i="15" s="1"/>
  <c r="AS36" i="15"/>
  <c r="AS37" i="15" s="1"/>
  <c r="AR36" i="15"/>
  <c r="AR37" i="15" s="1"/>
  <c r="AQ36" i="15"/>
  <c r="AQ37" i="15" s="1"/>
  <c r="AP36" i="15"/>
  <c r="AP37" i="15" s="1"/>
  <c r="AO37" i="15"/>
  <c r="AN36" i="15"/>
  <c r="AN37" i="15" s="1"/>
  <c r="AM36" i="15"/>
  <c r="AM37" i="15" s="1"/>
  <c r="AL36" i="15"/>
  <c r="AL37" i="15" s="1"/>
  <c r="AK36" i="15"/>
  <c r="AK37" i="15" s="1"/>
  <c r="AJ36" i="15"/>
  <c r="AJ37" i="15" s="1"/>
  <c r="AI36" i="15"/>
  <c r="AI37" i="15" s="1"/>
  <c r="AH36" i="15"/>
  <c r="AH37" i="15" s="1"/>
  <c r="AG36" i="15"/>
  <c r="AG37" i="15" s="1"/>
  <c r="AF36" i="15"/>
  <c r="AF37" i="15" s="1"/>
  <c r="AE36" i="15"/>
  <c r="AE37" i="15" s="1"/>
  <c r="AD36" i="15"/>
  <c r="AD37" i="15" s="1"/>
  <c r="AC36" i="15"/>
  <c r="AC37" i="15" s="1"/>
  <c r="AB36" i="15"/>
  <c r="AB37" i="15" s="1"/>
  <c r="AA36" i="15"/>
  <c r="AA37" i="15" s="1"/>
  <c r="Z36" i="15"/>
  <c r="Z37" i="15" s="1"/>
  <c r="Y36" i="15"/>
  <c r="Y37" i="15" s="1"/>
  <c r="X36" i="15"/>
  <c r="X37" i="15" s="1"/>
  <c r="W36" i="15"/>
  <c r="W37" i="15" s="1"/>
  <c r="V36" i="15"/>
  <c r="V37" i="15" s="1"/>
  <c r="U36" i="15"/>
  <c r="U37" i="15" s="1"/>
  <c r="T36" i="15"/>
  <c r="T37" i="15" s="1"/>
  <c r="S36" i="15"/>
  <c r="S37" i="15" s="1"/>
  <c r="R36" i="15"/>
  <c r="R37" i="15" s="1"/>
  <c r="Q36" i="15"/>
  <c r="Q37" i="15" s="1"/>
  <c r="P36" i="15"/>
  <c r="P37" i="15" s="1"/>
  <c r="O36" i="15"/>
  <c r="O37" i="15" s="1"/>
  <c r="N36" i="15"/>
  <c r="N37" i="15" s="1"/>
  <c r="M36" i="15"/>
  <c r="M37" i="15" s="1"/>
  <c r="L36" i="15"/>
  <c r="L37" i="15" s="1"/>
  <c r="K36" i="15"/>
  <c r="K37" i="15" s="1"/>
  <c r="J36" i="15"/>
  <c r="J37" i="15" s="1"/>
  <c r="I36" i="15"/>
  <c r="I37" i="15" s="1"/>
  <c r="H36" i="15"/>
  <c r="H37" i="15" s="1"/>
  <c r="G36" i="15"/>
  <c r="G37" i="15" s="1"/>
  <c r="F36" i="15"/>
  <c r="F37" i="15" s="1"/>
  <c r="C36" i="15"/>
  <c r="C37" i="15" s="1"/>
  <c r="B36" i="15"/>
  <c r="B37" i="15" s="1"/>
  <c r="CW33" i="15"/>
  <c r="CV33" i="15"/>
  <c r="CV34" i="15" s="1"/>
  <c r="CU33" i="15"/>
  <c r="CU34" i="15" s="1"/>
  <c r="CT33" i="15"/>
  <c r="CT34" i="15" s="1"/>
  <c r="CS33" i="15"/>
  <c r="CS34" i="15" s="1"/>
  <c r="CR33" i="15"/>
  <c r="CR34" i="15" s="1"/>
  <c r="CQ33" i="15"/>
  <c r="CQ34" i="15" s="1"/>
  <c r="CP33" i="15"/>
  <c r="CP34" i="15" s="1"/>
  <c r="CO33" i="15"/>
  <c r="CO34" i="15" s="1"/>
  <c r="CN33" i="15"/>
  <c r="CN34" i="15" s="1"/>
  <c r="CM33" i="15"/>
  <c r="CM34" i="15" s="1"/>
  <c r="CL33" i="15"/>
  <c r="CL34" i="15" s="1"/>
  <c r="CK33" i="15"/>
  <c r="CK34" i="15" s="1"/>
  <c r="CJ33" i="15"/>
  <c r="CJ34" i="15" s="1"/>
  <c r="CI33" i="15"/>
  <c r="CI34" i="15" s="1"/>
  <c r="CH33" i="15"/>
  <c r="CH34" i="15" s="1"/>
  <c r="CG33" i="15"/>
  <c r="CG34" i="15" s="1"/>
  <c r="CF33" i="15"/>
  <c r="CF34" i="15" s="1"/>
  <c r="CE33" i="15"/>
  <c r="CE34" i="15" s="1"/>
  <c r="CD33" i="15"/>
  <c r="CD34" i="15" s="1"/>
  <c r="CC33" i="15"/>
  <c r="CC34" i="15" s="1"/>
  <c r="CB33" i="15"/>
  <c r="CB34" i="15" s="1"/>
  <c r="CA33" i="15"/>
  <c r="CA34" i="15" s="1"/>
  <c r="BZ33" i="15"/>
  <c r="BZ34" i="15" s="1"/>
  <c r="BY33" i="15"/>
  <c r="BY34" i="15" s="1"/>
  <c r="BX33" i="15"/>
  <c r="BX34" i="15" s="1"/>
  <c r="BW33" i="15"/>
  <c r="BW34" i="15" s="1"/>
  <c r="BV33" i="15"/>
  <c r="BV34" i="15" s="1"/>
  <c r="BU33" i="15"/>
  <c r="BU34" i="15" s="1"/>
  <c r="BT33" i="15"/>
  <c r="BT34" i="15" s="1"/>
  <c r="BS33" i="15"/>
  <c r="BS34" i="15" s="1"/>
  <c r="BR33" i="15"/>
  <c r="BR34" i="15" s="1"/>
  <c r="BQ33" i="15"/>
  <c r="BQ34" i="15" s="1"/>
  <c r="BP33" i="15"/>
  <c r="BP34" i="15" s="1"/>
  <c r="BO33" i="15"/>
  <c r="BO34" i="15" s="1"/>
  <c r="BN33" i="15"/>
  <c r="BN34" i="15" s="1"/>
  <c r="BM33" i="15"/>
  <c r="BM34" i="15" s="1"/>
  <c r="BL33" i="15"/>
  <c r="BL34" i="15" s="1"/>
  <c r="BK33" i="15"/>
  <c r="BK34" i="15" s="1"/>
  <c r="BJ33" i="15"/>
  <c r="BJ34" i="15" s="1"/>
  <c r="BI33" i="15"/>
  <c r="BI34" i="15" s="1"/>
  <c r="BH33" i="15"/>
  <c r="BH34" i="15" s="1"/>
  <c r="BG33" i="15"/>
  <c r="BG34" i="15" s="1"/>
  <c r="BF33" i="15"/>
  <c r="BF34" i="15" s="1"/>
  <c r="BE33" i="15"/>
  <c r="BE34" i="15" s="1"/>
  <c r="BD33" i="15"/>
  <c r="BD34" i="15" s="1"/>
  <c r="BC33" i="15"/>
  <c r="BC34" i="15" s="1"/>
  <c r="BB33" i="15"/>
  <c r="BB34" i="15" s="1"/>
  <c r="BA33" i="15"/>
  <c r="BA34" i="15" s="1"/>
  <c r="AZ33" i="15"/>
  <c r="AZ34" i="15" s="1"/>
  <c r="AY33" i="15"/>
  <c r="AY34" i="15" s="1"/>
  <c r="AX33" i="15"/>
  <c r="AX34" i="15" s="1"/>
  <c r="AW33" i="15"/>
  <c r="AW34" i="15" s="1"/>
  <c r="AV33" i="15"/>
  <c r="AV34" i="15" s="1"/>
  <c r="AU33" i="15"/>
  <c r="AU34" i="15" s="1"/>
  <c r="AT33" i="15"/>
  <c r="AT34" i="15" s="1"/>
  <c r="AS33" i="15"/>
  <c r="AS34" i="15" s="1"/>
  <c r="AR33" i="15"/>
  <c r="AR34" i="15" s="1"/>
  <c r="AQ33" i="15"/>
  <c r="AQ34" i="15" s="1"/>
  <c r="AP33" i="15"/>
  <c r="AP34" i="15" s="1"/>
  <c r="AO33" i="15"/>
  <c r="AO34" i="15" s="1"/>
  <c r="AN33" i="15"/>
  <c r="AN34" i="15" s="1"/>
  <c r="AM33" i="15"/>
  <c r="AM34" i="15" s="1"/>
  <c r="AL33" i="15"/>
  <c r="AL34" i="15" s="1"/>
  <c r="AK33" i="15"/>
  <c r="AK34" i="15" s="1"/>
  <c r="AJ33" i="15"/>
  <c r="AJ34" i="15" s="1"/>
  <c r="AI33" i="15"/>
  <c r="AI34" i="15" s="1"/>
  <c r="AH33" i="15"/>
  <c r="AH34" i="15" s="1"/>
  <c r="AG33" i="15"/>
  <c r="AG34" i="15" s="1"/>
  <c r="AF33" i="15"/>
  <c r="AF34" i="15" s="1"/>
  <c r="AE33" i="15"/>
  <c r="AE34" i="15" s="1"/>
  <c r="AD33" i="15"/>
  <c r="AD34" i="15" s="1"/>
  <c r="AC33" i="15"/>
  <c r="AC34" i="15" s="1"/>
  <c r="AB33" i="15"/>
  <c r="AB34" i="15" s="1"/>
  <c r="AA33" i="15"/>
  <c r="AA34" i="15" s="1"/>
  <c r="Z33" i="15"/>
  <c r="Z34" i="15" s="1"/>
  <c r="Y33" i="15"/>
  <c r="Y34" i="15" s="1"/>
  <c r="X33" i="15"/>
  <c r="X34" i="15" s="1"/>
  <c r="W33" i="15"/>
  <c r="W34" i="15" s="1"/>
  <c r="V33" i="15"/>
  <c r="V34" i="15" s="1"/>
  <c r="U33" i="15"/>
  <c r="U34" i="15" s="1"/>
  <c r="T33" i="15"/>
  <c r="T34" i="15" s="1"/>
  <c r="S33" i="15"/>
  <c r="S34" i="15" s="1"/>
  <c r="R33" i="15"/>
  <c r="R34" i="15" s="1"/>
  <c r="Q33" i="15"/>
  <c r="Q34" i="15" s="1"/>
  <c r="P33" i="15"/>
  <c r="P34" i="15" s="1"/>
  <c r="O33" i="15"/>
  <c r="O34" i="15" s="1"/>
  <c r="N33" i="15"/>
  <c r="N34" i="15" s="1"/>
  <c r="M33" i="15"/>
  <c r="M34" i="15" s="1"/>
  <c r="L33" i="15"/>
  <c r="L34" i="15" s="1"/>
  <c r="K33" i="15"/>
  <c r="K34" i="15" s="1"/>
  <c r="J33" i="15"/>
  <c r="J34" i="15" s="1"/>
  <c r="I33" i="15"/>
  <c r="I34" i="15" s="1"/>
  <c r="H33" i="15"/>
  <c r="H34" i="15" s="1"/>
  <c r="G33" i="15"/>
  <c r="G34" i="15" s="1"/>
  <c r="F33" i="15"/>
  <c r="F34" i="15" s="1"/>
  <c r="C33" i="15"/>
  <c r="C34" i="15" s="1"/>
  <c r="B33" i="15"/>
  <c r="B34" i="15" s="1"/>
  <c r="CW30" i="15"/>
  <c r="CX31" i="15" s="1"/>
  <c r="CV30" i="15"/>
  <c r="CV31" i="15" s="1"/>
  <c r="CU30" i="15"/>
  <c r="CU31" i="15" s="1"/>
  <c r="CT30" i="15"/>
  <c r="CT31" i="15" s="1"/>
  <c r="CS30" i="15"/>
  <c r="CS31" i="15" s="1"/>
  <c r="CR30" i="15"/>
  <c r="CR31" i="15" s="1"/>
  <c r="CQ30" i="15"/>
  <c r="CQ31" i="15" s="1"/>
  <c r="CP30" i="15"/>
  <c r="CP31" i="15" s="1"/>
  <c r="CO30" i="15"/>
  <c r="CO31" i="15" s="1"/>
  <c r="CN30" i="15"/>
  <c r="CN31" i="15" s="1"/>
  <c r="CM30" i="15"/>
  <c r="CM31" i="15" s="1"/>
  <c r="CL30" i="15"/>
  <c r="CL31" i="15" s="1"/>
  <c r="CK30" i="15"/>
  <c r="CK31" i="15" s="1"/>
  <c r="CJ30" i="15"/>
  <c r="CJ31" i="15" s="1"/>
  <c r="CI30" i="15"/>
  <c r="CI31" i="15" s="1"/>
  <c r="CH30" i="15"/>
  <c r="CH31" i="15" s="1"/>
  <c r="CG30" i="15"/>
  <c r="CG31" i="15" s="1"/>
  <c r="CF30" i="15"/>
  <c r="CF31" i="15" s="1"/>
  <c r="CE30" i="15"/>
  <c r="CE31" i="15" s="1"/>
  <c r="CD30" i="15"/>
  <c r="CD31" i="15" s="1"/>
  <c r="CC30" i="15"/>
  <c r="CC31" i="15" s="1"/>
  <c r="CB30" i="15"/>
  <c r="CB31" i="15" s="1"/>
  <c r="CA30" i="15"/>
  <c r="CA31" i="15" s="1"/>
  <c r="BZ30" i="15"/>
  <c r="BZ31" i="15" s="1"/>
  <c r="BY30" i="15"/>
  <c r="BY31" i="15" s="1"/>
  <c r="BX30" i="15"/>
  <c r="BX31" i="15" s="1"/>
  <c r="BW30" i="15"/>
  <c r="BW31" i="15" s="1"/>
  <c r="BV30" i="15"/>
  <c r="BV31" i="15" s="1"/>
  <c r="BU30" i="15"/>
  <c r="BU31" i="15" s="1"/>
  <c r="BT30" i="15"/>
  <c r="BT31" i="15" s="1"/>
  <c r="BS30" i="15"/>
  <c r="BS31" i="15" s="1"/>
  <c r="BR30" i="15"/>
  <c r="BR31" i="15" s="1"/>
  <c r="BQ30" i="15"/>
  <c r="BQ31" i="15" s="1"/>
  <c r="BP30" i="15"/>
  <c r="BP31" i="15" s="1"/>
  <c r="BO30" i="15"/>
  <c r="BO31" i="15" s="1"/>
  <c r="BN30" i="15"/>
  <c r="BN31" i="15" s="1"/>
  <c r="BM30" i="15"/>
  <c r="BM31" i="15" s="1"/>
  <c r="BL30" i="15"/>
  <c r="BL31" i="15" s="1"/>
  <c r="BK30" i="15"/>
  <c r="BK31" i="15" s="1"/>
  <c r="BJ30" i="15"/>
  <c r="BJ31" i="15" s="1"/>
  <c r="BI30" i="15"/>
  <c r="BI31" i="15" s="1"/>
  <c r="BH30" i="15"/>
  <c r="BH31" i="15" s="1"/>
  <c r="BG30" i="15"/>
  <c r="BG31" i="15" s="1"/>
  <c r="BF30" i="15"/>
  <c r="BF31" i="15" s="1"/>
  <c r="BE30" i="15"/>
  <c r="BE31" i="15" s="1"/>
  <c r="BD30" i="15"/>
  <c r="BD31" i="15" s="1"/>
  <c r="BC30" i="15"/>
  <c r="BC31" i="15" s="1"/>
  <c r="BB30" i="15"/>
  <c r="BB31" i="15" s="1"/>
  <c r="BA30" i="15"/>
  <c r="BA31" i="15" s="1"/>
  <c r="AZ30" i="15"/>
  <c r="AZ31" i="15" s="1"/>
  <c r="AY30" i="15"/>
  <c r="AY31" i="15" s="1"/>
  <c r="AX30" i="15"/>
  <c r="AX31" i="15" s="1"/>
  <c r="AW30" i="15"/>
  <c r="AW31" i="15" s="1"/>
  <c r="AV30" i="15"/>
  <c r="AV31" i="15" s="1"/>
  <c r="AU30" i="15"/>
  <c r="AU31" i="15" s="1"/>
  <c r="AT30" i="15"/>
  <c r="AT31" i="15" s="1"/>
  <c r="AS30" i="15"/>
  <c r="AS31" i="15" s="1"/>
  <c r="AR30" i="15"/>
  <c r="AR31" i="15" s="1"/>
  <c r="AQ30" i="15"/>
  <c r="AQ31" i="15" s="1"/>
  <c r="AP30" i="15"/>
  <c r="AP31" i="15" s="1"/>
  <c r="AO30" i="15"/>
  <c r="AO31" i="15" s="1"/>
  <c r="AN30" i="15"/>
  <c r="AN31" i="15" s="1"/>
  <c r="AM30" i="15"/>
  <c r="AM31" i="15" s="1"/>
  <c r="AL30" i="15"/>
  <c r="AL31" i="15" s="1"/>
  <c r="AK30" i="15"/>
  <c r="AK31" i="15" s="1"/>
  <c r="AJ30" i="15"/>
  <c r="AJ31" i="15" s="1"/>
  <c r="AI30" i="15"/>
  <c r="AI31" i="15" s="1"/>
  <c r="AH30" i="15"/>
  <c r="AH31" i="15" s="1"/>
  <c r="AG30" i="15"/>
  <c r="AG31" i="15" s="1"/>
  <c r="AF30" i="15"/>
  <c r="AF31" i="15" s="1"/>
  <c r="AE30" i="15"/>
  <c r="AE31" i="15" s="1"/>
  <c r="AD30" i="15"/>
  <c r="AD31" i="15" s="1"/>
  <c r="AC30" i="15"/>
  <c r="AC31" i="15" s="1"/>
  <c r="AB30" i="15"/>
  <c r="AB31" i="15" s="1"/>
  <c r="AA30" i="15"/>
  <c r="AA31" i="15" s="1"/>
  <c r="Z30" i="15"/>
  <c r="Z31" i="15" s="1"/>
  <c r="Y30" i="15"/>
  <c r="Y31" i="15" s="1"/>
  <c r="X30" i="15"/>
  <c r="X31" i="15" s="1"/>
  <c r="W30" i="15"/>
  <c r="W31" i="15" s="1"/>
  <c r="V30" i="15"/>
  <c r="V31" i="15" s="1"/>
  <c r="U30" i="15"/>
  <c r="U31" i="15" s="1"/>
  <c r="T30" i="15"/>
  <c r="T31" i="15" s="1"/>
  <c r="S30" i="15"/>
  <c r="S31" i="15" s="1"/>
  <c r="R30" i="15"/>
  <c r="R31" i="15" s="1"/>
  <c r="Q30" i="15"/>
  <c r="Q31" i="15" s="1"/>
  <c r="P30" i="15"/>
  <c r="P31" i="15" s="1"/>
  <c r="O30" i="15"/>
  <c r="O31" i="15" s="1"/>
  <c r="N30" i="15"/>
  <c r="N31" i="15" s="1"/>
  <c r="M30" i="15"/>
  <c r="M31" i="15" s="1"/>
  <c r="L30" i="15"/>
  <c r="L31" i="15" s="1"/>
  <c r="K30" i="15"/>
  <c r="K31" i="15" s="1"/>
  <c r="J30" i="15"/>
  <c r="J31" i="15" s="1"/>
  <c r="I30" i="15"/>
  <c r="I31" i="15" s="1"/>
  <c r="H30" i="15"/>
  <c r="H31" i="15" s="1"/>
  <c r="G30" i="15"/>
  <c r="G31" i="15" s="1"/>
  <c r="F30" i="15"/>
  <c r="F31" i="15" s="1"/>
  <c r="C30" i="15"/>
  <c r="C31" i="15" s="1"/>
  <c r="B30" i="15"/>
  <c r="B31" i="15" s="1"/>
  <c r="CW27" i="15"/>
  <c r="CX28" i="15" s="1"/>
  <c r="CV27" i="15"/>
  <c r="CV28" i="15" s="1"/>
  <c r="CU27" i="15"/>
  <c r="CU28" i="15" s="1"/>
  <c r="CT27" i="15"/>
  <c r="CT28" i="15" s="1"/>
  <c r="CS27" i="15"/>
  <c r="CS28" i="15" s="1"/>
  <c r="CR27" i="15"/>
  <c r="CR28" i="15" s="1"/>
  <c r="CQ27" i="15"/>
  <c r="CQ28" i="15" s="1"/>
  <c r="CP27" i="15"/>
  <c r="CP28" i="15" s="1"/>
  <c r="CO27" i="15"/>
  <c r="CO28" i="15" s="1"/>
  <c r="CN27" i="15"/>
  <c r="CN28" i="15" s="1"/>
  <c r="CM27" i="15"/>
  <c r="CM28" i="15" s="1"/>
  <c r="CL27" i="15"/>
  <c r="CL28" i="15" s="1"/>
  <c r="CK27" i="15"/>
  <c r="CK28" i="15" s="1"/>
  <c r="CJ27" i="15"/>
  <c r="CJ28" i="15" s="1"/>
  <c r="CI27" i="15"/>
  <c r="CI28" i="15" s="1"/>
  <c r="CH27" i="15"/>
  <c r="CH28" i="15" s="1"/>
  <c r="CG27" i="15"/>
  <c r="CG28" i="15" s="1"/>
  <c r="CF27" i="15"/>
  <c r="CF28" i="15" s="1"/>
  <c r="CE27" i="15"/>
  <c r="CE28" i="15" s="1"/>
  <c r="CD27" i="15"/>
  <c r="CD28" i="15" s="1"/>
  <c r="CC27" i="15"/>
  <c r="CC28" i="15" s="1"/>
  <c r="CB27" i="15"/>
  <c r="CB28" i="15" s="1"/>
  <c r="CA27" i="15"/>
  <c r="CA28" i="15" s="1"/>
  <c r="BZ27" i="15"/>
  <c r="BZ28" i="15" s="1"/>
  <c r="BY27" i="15"/>
  <c r="BY28" i="15" s="1"/>
  <c r="BX27" i="15"/>
  <c r="BX28" i="15" s="1"/>
  <c r="BW27" i="15"/>
  <c r="BW28" i="15" s="1"/>
  <c r="BV27" i="15"/>
  <c r="BV28" i="15" s="1"/>
  <c r="BU27" i="15"/>
  <c r="BU28" i="15" s="1"/>
  <c r="BT27" i="15"/>
  <c r="BT28" i="15" s="1"/>
  <c r="BS27" i="15"/>
  <c r="BS28" i="15" s="1"/>
  <c r="BR27" i="15"/>
  <c r="BR28" i="15" s="1"/>
  <c r="BQ27" i="15"/>
  <c r="BQ28" i="15" s="1"/>
  <c r="BP27" i="15"/>
  <c r="BP28" i="15" s="1"/>
  <c r="BO27" i="15"/>
  <c r="BO28" i="15" s="1"/>
  <c r="BN27" i="15"/>
  <c r="BN28" i="15" s="1"/>
  <c r="BM27" i="15"/>
  <c r="BM28" i="15" s="1"/>
  <c r="BL27" i="15"/>
  <c r="BL28" i="15" s="1"/>
  <c r="BK27" i="15"/>
  <c r="BK28" i="15" s="1"/>
  <c r="BJ27" i="15"/>
  <c r="BJ28" i="15" s="1"/>
  <c r="BI27" i="15"/>
  <c r="BI28" i="15" s="1"/>
  <c r="BH27" i="15"/>
  <c r="BH28" i="15" s="1"/>
  <c r="BG27" i="15"/>
  <c r="BG28" i="15" s="1"/>
  <c r="BF27" i="15"/>
  <c r="BF28" i="15" s="1"/>
  <c r="BE27" i="15"/>
  <c r="BE28" i="15" s="1"/>
  <c r="BD27" i="15"/>
  <c r="BD28" i="15" s="1"/>
  <c r="BC27" i="15"/>
  <c r="BC28" i="15" s="1"/>
  <c r="BB27" i="15"/>
  <c r="BB28" i="15" s="1"/>
  <c r="BA27" i="15"/>
  <c r="BA28" i="15" s="1"/>
  <c r="AZ27" i="15"/>
  <c r="AZ28" i="15" s="1"/>
  <c r="AY27" i="15"/>
  <c r="AY28" i="15" s="1"/>
  <c r="AX27" i="15"/>
  <c r="AX28" i="15" s="1"/>
  <c r="AW27" i="15"/>
  <c r="AW28" i="15" s="1"/>
  <c r="AV27" i="15"/>
  <c r="AV28" i="15" s="1"/>
  <c r="AU27" i="15"/>
  <c r="AU28" i="15" s="1"/>
  <c r="AT27" i="15"/>
  <c r="AT28" i="15" s="1"/>
  <c r="AS27" i="15"/>
  <c r="AS28" i="15" s="1"/>
  <c r="AR27" i="15"/>
  <c r="AR28" i="15" s="1"/>
  <c r="AQ27" i="15"/>
  <c r="AQ28" i="15" s="1"/>
  <c r="AP27" i="15"/>
  <c r="AP28" i="15" s="1"/>
  <c r="AO27" i="15"/>
  <c r="AO28" i="15" s="1"/>
  <c r="AN27" i="15"/>
  <c r="AN28" i="15" s="1"/>
  <c r="AM27" i="15"/>
  <c r="AM28" i="15" s="1"/>
  <c r="AL27" i="15"/>
  <c r="AL28" i="15" s="1"/>
  <c r="AK27" i="15"/>
  <c r="AK28" i="15" s="1"/>
  <c r="AJ27" i="15"/>
  <c r="AJ28" i="15" s="1"/>
  <c r="AI27" i="15"/>
  <c r="AI28" i="15" s="1"/>
  <c r="AH27" i="15"/>
  <c r="AH28" i="15" s="1"/>
  <c r="AG27" i="15"/>
  <c r="AG28" i="15" s="1"/>
  <c r="AF27" i="15"/>
  <c r="AF28" i="15" s="1"/>
  <c r="AE27" i="15"/>
  <c r="AE28" i="15" s="1"/>
  <c r="AD27" i="15"/>
  <c r="AD28" i="15" s="1"/>
  <c r="AC27" i="15"/>
  <c r="AC28" i="15" s="1"/>
  <c r="AB27" i="15"/>
  <c r="AB28" i="15" s="1"/>
  <c r="AA27" i="15"/>
  <c r="AA28" i="15" s="1"/>
  <c r="Z27" i="15"/>
  <c r="Z28" i="15" s="1"/>
  <c r="Y27" i="15"/>
  <c r="Y28" i="15" s="1"/>
  <c r="X27" i="15"/>
  <c r="X28" i="15" s="1"/>
  <c r="W27" i="15"/>
  <c r="W28" i="15" s="1"/>
  <c r="V27" i="15"/>
  <c r="V28" i="15" s="1"/>
  <c r="U27" i="15"/>
  <c r="U28" i="15" s="1"/>
  <c r="T27" i="15"/>
  <c r="T28" i="15" s="1"/>
  <c r="S27" i="15"/>
  <c r="S28" i="15" s="1"/>
  <c r="R27" i="15"/>
  <c r="R28" i="15" s="1"/>
  <c r="Q27" i="15"/>
  <c r="Q28" i="15" s="1"/>
  <c r="P27" i="15"/>
  <c r="P28" i="15" s="1"/>
  <c r="O27" i="15"/>
  <c r="O28" i="15" s="1"/>
  <c r="N27" i="15"/>
  <c r="N28" i="15" s="1"/>
  <c r="M27" i="15"/>
  <c r="M28" i="15" s="1"/>
  <c r="L27" i="15"/>
  <c r="L28" i="15" s="1"/>
  <c r="K27" i="15"/>
  <c r="K28" i="15" s="1"/>
  <c r="J27" i="15"/>
  <c r="J28" i="15" s="1"/>
  <c r="I27" i="15"/>
  <c r="I28" i="15" s="1"/>
  <c r="H27" i="15"/>
  <c r="H28" i="15" s="1"/>
  <c r="G27" i="15"/>
  <c r="G28" i="15" s="1"/>
  <c r="F27" i="15"/>
  <c r="F28" i="15" s="1"/>
  <c r="C27" i="15"/>
  <c r="C28" i="15" s="1"/>
  <c r="B27" i="15"/>
  <c r="B28" i="15" s="1"/>
  <c r="CW24" i="15"/>
  <c r="CV24" i="15"/>
  <c r="CV25" i="15" s="1"/>
  <c r="CU24" i="15"/>
  <c r="CU25" i="15" s="1"/>
  <c r="CT24" i="15"/>
  <c r="CT25" i="15" s="1"/>
  <c r="CS24" i="15"/>
  <c r="CS25" i="15" s="1"/>
  <c r="CR24" i="15"/>
  <c r="CR25" i="15" s="1"/>
  <c r="CQ24" i="15"/>
  <c r="CQ25" i="15" s="1"/>
  <c r="CP24" i="15"/>
  <c r="CP25" i="15" s="1"/>
  <c r="CO24" i="15"/>
  <c r="CO25" i="15" s="1"/>
  <c r="CN24" i="15"/>
  <c r="CN25" i="15" s="1"/>
  <c r="CM24" i="15"/>
  <c r="CM25" i="15" s="1"/>
  <c r="CL24" i="15"/>
  <c r="CL25" i="15" s="1"/>
  <c r="CK24" i="15"/>
  <c r="CK25" i="15" s="1"/>
  <c r="CJ24" i="15"/>
  <c r="CJ25" i="15" s="1"/>
  <c r="CI24" i="15"/>
  <c r="CI25" i="15" s="1"/>
  <c r="CH24" i="15"/>
  <c r="CH25" i="15" s="1"/>
  <c r="CG24" i="15"/>
  <c r="CG25" i="15" s="1"/>
  <c r="CF24" i="15"/>
  <c r="CF25" i="15" s="1"/>
  <c r="CE24" i="15"/>
  <c r="CE25" i="15" s="1"/>
  <c r="CD24" i="15"/>
  <c r="CD25" i="15" s="1"/>
  <c r="CC24" i="15"/>
  <c r="CC25" i="15" s="1"/>
  <c r="CB24" i="15"/>
  <c r="CB25" i="15" s="1"/>
  <c r="CA24" i="15"/>
  <c r="CA25" i="15" s="1"/>
  <c r="BZ24" i="15"/>
  <c r="BZ25" i="15" s="1"/>
  <c r="BY24" i="15"/>
  <c r="BY25" i="15" s="1"/>
  <c r="BX24" i="15"/>
  <c r="BX25" i="15" s="1"/>
  <c r="BW24" i="15"/>
  <c r="BW25" i="15" s="1"/>
  <c r="BV24" i="15"/>
  <c r="BV25" i="15" s="1"/>
  <c r="BU24" i="15"/>
  <c r="BU25" i="15" s="1"/>
  <c r="BT24" i="15"/>
  <c r="BT25" i="15" s="1"/>
  <c r="BS24" i="15"/>
  <c r="BS25" i="15" s="1"/>
  <c r="BR24" i="15"/>
  <c r="BR25" i="15" s="1"/>
  <c r="BQ24" i="15"/>
  <c r="BQ25" i="15" s="1"/>
  <c r="BP24" i="15"/>
  <c r="BP25" i="15" s="1"/>
  <c r="BO24" i="15"/>
  <c r="BO25" i="15" s="1"/>
  <c r="BN24" i="15"/>
  <c r="BN25" i="15" s="1"/>
  <c r="BM24" i="15"/>
  <c r="BM25" i="15" s="1"/>
  <c r="BL24" i="15"/>
  <c r="BL25" i="15" s="1"/>
  <c r="BK24" i="15"/>
  <c r="BK25" i="15" s="1"/>
  <c r="BJ24" i="15"/>
  <c r="BJ25" i="15" s="1"/>
  <c r="BI24" i="15"/>
  <c r="BI25" i="15" s="1"/>
  <c r="BH24" i="15"/>
  <c r="BH25" i="15" s="1"/>
  <c r="BG24" i="15"/>
  <c r="BG25" i="15" s="1"/>
  <c r="BF24" i="15"/>
  <c r="BF25" i="15" s="1"/>
  <c r="BE24" i="15"/>
  <c r="BE25" i="15" s="1"/>
  <c r="BD24" i="15"/>
  <c r="BD25" i="15" s="1"/>
  <c r="BC24" i="15"/>
  <c r="BC25" i="15" s="1"/>
  <c r="BB24" i="15"/>
  <c r="BB25" i="15" s="1"/>
  <c r="BA24" i="15"/>
  <c r="BA25" i="15" s="1"/>
  <c r="AZ24" i="15"/>
  <c r="AZ25" i="15" s="1"/>
  <c r="AY24" i="15"/>
  <c r="AY25" i="15" s="1"/>
  <c r="AX24" i="15"/>
  <c r="AX25" i="15" s="1"/>
  <c r="AW24" i="15"/>
  <c r="AW25" i="15" s="1"/>
  <c r="AV24" i="15"/>
  <c r="AV25" i="15" s="1"/>
  <c r="AU24" i="15"/>
  <c r="AU25" i="15" s="1"/>
  <c r="AT24" i="15"/>
  <c r="AT25" i="15" s="1"/>
  <c r="AS24" i="15"/>
  <c r="AS25" i="15" s="1"/>
  <c r="AR24" i="15"/>
  <c r="AR25" i="15" s="1"/>
  <c r="AQ24" i="15"/>
  <c r="AQ25" i="15" s="1"/>
  <c r="AP24" i="15"/>
  <c r="AP25" i="15" s="1"/>
  <c r="AO24" i="15"/>
  <c r="AO25" i="15" s="1"/>
  <c r="AN24" i="15"/>
  <c r="AN25" i="15" s="1"/>
  <c r="AM24" i="15"/>
  <c r="AM25" i="15" s="1"/>
  <c r="AL24" i="15"/>
  <c r="AL25" i="15" s="1"/>
  <c r="AK24" i="15"/>
  <c r="AK25" i="15" s="1"/>
  <c r="AJ24" i="15"/>
  <c r="AJ25" i="15" s="1"/>
  <c r="AI24" i="15"/>
  <c r="AI25" i="15" s="1"/>
  <c r="AH24" i="15"/>
  <c r="AH25" i="15" s="1"/>
  <c r="AG24" i="15"/>
  <c r="AG25" i="15" s="1"/>
  <c r="AF24" i="15"/>
  <c r="AF25" i="15" s="1"/>
  <c r="AE24" i="15"/>
  <c r="AE25" i="15" s="1"/>
  <c r="AD24" i="15"/>
  <c r="AD25" i="15" s="1"/>
  <c r="AC24" i="15"/>
  <c r="AC25" i="15" s="1"/>
  <c r="AB24" i="15"/>
  <c r="AB25" i="15" s="1"/>
  <c r="AA24" i="15"/>
  <c r="AA25" i="15" s="1"/>
  <c r="Z24" i="15"/>
  <c r="Z25" i="15" s="1"/>
  <c r="Y24" i="15"/>
  <c r="Y25" i="15" s="1"/>
  <c r="X24" i="15"/>
  <c r="X25" i="15" s="1"/>
  <c r="W24" i="15"/>
  <c r="W25" i="15" s="1"/>
  <c r="V24" i="15"/>
  <c r="V25" i="15" s="1"/>
  <c r="U24" i="15"/>
  <c r="U25" i="15" s="1"/>
  <c r="T24" i="15"/>
  <c r="T25" i="15" s="1"/>
  <c r="S24" i="15"/>
  <c r="S25" i="15" s="1"/>
  <c r="R24" i="15"/>
  <c r="R25" i="15" s="1"/>
  <c r="Q24" i="15"/>
  <c r="Q25" i="15" s="1"/>
  <c r="P24" i="15"/>
  <c r="P25" i="15" s="1"/>
  <c r="O24" i="15"/>
  <c r="O25" i="15" s="1"/>
  <c r="N24" i="15"/>
  <c r="N25" i="15" s="1"/>
  <c r="M24" i="15"/>
  <c r="M25" i="15" s="1"/>
  <c r="L24" i="15"/>
  <c r="L25" i="15" s="1"/>
  <c r="K24" i="15"/>
  <c r="K25" i="15" s="1"/>
  <c r="J24" i="15"/>
  <c r="J25" i="15" s="1"/>
  <c r="I24" i="15"/>
  <c r="I25" i="15" s="1"/>
  <c r="H24" i="15"/>
  <c r="H25" i="15" s="1"/>
  <c r="G24" i="15"/>
  <c r="G25" i="15" s="1"/>
  <c r="F24" i="15"/>
  <c r="F25" i="15" s="1"/>
  <c r="C24" i="15"/>
  <c r="C25" i="15" s="1"/>
  <c r="B24" i="15"/>
  <c r="B25" i="15" s="1"/>
  <c r="CW21" i="15"/>
  <c r="CX22" i="15" s="1"/>
  <c r="CV21" i="15"/>
  <c r="CV22" i="15" s="1"/>
  <c r="CU21" i="15"/>
  <c r="CU22" i="15" s="1"/>
  <c r="CT21" i="15"/>
  <c r="CT22" i="15" s="1"/>
  <c r="CS21" i="15"/>
  <c r="CS22" i="15" s="1"/>
  <c r="CR21" i="15"/>
  <c r="CR22" i="15" s="1"/>
  <c r="CQ21" i="15"/>
  <c r="CQ22" i="15" s="1"/>
  <c r="CP21" i="15"/>
  <c r="CP22" i="15" s="1"/>
  <c r="CO21" i="15"/>
  <c r="CO22" i="15" s="1"/>
  <c r="CN21" i="15"/>
  <c r="CN22" i="15" s="1"/>
  <c r="CM21" i="15"/>
  <c r="CM22" i="15" s="1"/>
  <c r="CL21" i="15"/>
  <c r="CL22" i="15" s="1"/>
  <c r="CK21" i="15"/>
  <c r="CK22" i="15" s="1"/>
  <c r="CJ21" i="15"/>
  <c r="CJ22" i="15" s="1"/>
  <c r="CI21" i="15"/>
  <c r="CI22" i="15" s="1"/>
  <c r="CH21" i="15"/>
  <c r="CH22" i="15" s="1"/>
  <c r="CG21" i="15"/>
  <c r="CG22" i="15" s="1"/>
  <c r="CF21" i="15"/>
  <c r="CF22" i="15" s="1"/>
  <c r="CE21" i="15"/>
  <c r="CE22" i="15" s="1"/>
  <c r="CD21" i="15"/>
  <c r="CD22" i="15" s="1"/>
  <c r="CC21" i="15"/>
  <c r="CC22" i="15" s="1"/>
  <c r="CB21" i="15"/>
  <c r="CB22" i="15" s="1"/>
  <c r="CA21" i="15"/>
  <c r="CA22" i="15" s="1"/>
  <c r="BZ21" i="15"/>
  <c r="BZ22" i="15" s="1"/>
  <c r="BY21" i="15"/>
  <c r="BY22" i="15" s="1"/>
  <c r="BX21" i="15"/>
  <c r="BX22" i="15" s="1"/>
  <c r="BW21" i="15"/>
  <c r="BW22" i="15" s="1"/>
  <c r="BV21" i="15"/>
  <c r="BV22" i="15" s="1"/>
  <c r="BU21" i="15"/>
  <c r="BU22" i="15" s="1"/>
  <c r="BT21" i="15"/>
  <c r="BT22" i="15" s="1"/>
  <c r="BS21" i="15"/>
  <c r="BS22" i="15" s="1"/>
  <c r="BR21" i="15"/>
  <c r="BR22" i="15" s="1"/>
  <c r="BQ21" i="15"/>
  <c r="BQ22" i="15" s="1"/>
  <c r="BP21" i="15"/>
  <c r="BP22" i="15" s="1"/>
  <c r="BO21" i="15"/>
  <c r="BO22" i="15" s="1"/>
  <c r="BN21" i="15"/>
  <c r="BN22" i="15" s="1"/>
  <c r="BM21" i="15"/>
  <c r="BM22" i="15" s="1"/>
  <c r="BL21" i="15"/>
  <c r="BL22" i="15" s="1"/>
  <c r="BK21" i="15"/>
  <c r="BK22" i="15" s="1"/>
  <c r="BJ21" i="15"/>
  <c r="BJ22" i="15" s="1"/>
  <c r="BI21" i="15"/>
  <c r="BI22" i="15" s="1"/>
  <c r="BH21" i="15"/>
  <c r="BH22" i="15" s="1"/>
  <c r="BG21" i="15"/>
  <c r="BG22" i="15" s="1"/>
  <c r="BF21" i="15"/>
  <c r="BF22" i="15" s="1"/>
  <c r="BE21" i="15"/>
  <c r="BE22" i="15" s="1"/>
  <c r="BD21" i="15"/>
  <c r="BD22" i="15" s="1"/>
  <c r="BC21" i="15"/>
  <c r="BC22" i="15" s="1"/>
  <c r="BB21" i="15"/>
  <c r="BB22" i="15" s="1"/>
  <c r="BA21" i="15"/>
  <c r="BA22" i="15" s="1"/>
  <c r="AZ21" i="15"/>
  <c r="AZ22" i="15" s="1"/>
  <c r="AY21" i="15"/>
  <c r="AY22" i="15" s="1"/>
  <c r="AX21" i="15"/>
  <c r="AX22" i="15" s="1"/>
  <c r="AW21" i="15"/>
  <c r="AW22" i="15" s="1"/>
  <c r="AV21" i="15"/>
  <c r="AV22" i="15" s="1"/>
  <c r="AU21" i="15"/>
  <c r="AU22" i="15" s="1"/>
  <c r="AT21" i="15"/>
  <c r="AT22" i="15" s="1"/>
  <c r="AS21" i="15"/>
  <c r="AS22" i="15" s="1"/>
  <c r="AR21" i="15"/>
  <c r="AR22" i="15" s="1"/>
  <c r="AQ21" i="15"/>
  <c r="AQ22" i="15" s="1"/>
  <c r="AP21" i="15"/>
  <c r="AP22" i="15" s="1"/>
  <c r="AO21" i="15"/>
  <c r="AO22" i="15" s="1"/>
  <c r="AN21" i="15"/>
  <c r="AN22" i="15" s="1"/>
  <c r="AM21" i="15"/>
  <c r="AM22" i="15" s="1"/>
  <c r="AL21" i="15"/>
  <c r="AL22" i="15" s="1"/>
  <c r="AK21" i="15"/>
  <c r="AK22" i="15" s="1"/>
  <c r="AJ21" i="15"/>
  <c r="AJ22" i="15" s="1"/>
  <c r="AI21" i="15"/>
  <c r="AI22" i="15" s="1"/>
  <c r="AH21" i="15"/>
  <c r="AH22" i="15" s="1"/>
  <c r="AG21" i="15"/>
  <c r="AG22" i="15" s="1"/>
  <c r="AF21" i="15"/>
  <c r="AF22" i="15" s="1"/>
  <c r="AE21" i="15"/>
  <c r="AE22" i="15" s="1"/>
  <c r="AD21" i="15"/>
  <c r="AD22" i="15" s="1"/>
  <c r="AC21" i="15"/>
  <c r="AC22" i="15" s="1"/>
  <c r="AB21" i="15"/>
  <c r="AB22" i="15" s="1"/>
  <c r="AA21" i="15"/>
  <c r="AA22" i="15" s="1"/>
  <c r="Z21" i="15"/>
  <c r="Z22" i="15" s="1"/>
  <c r="Y21" i="15"/>
  <c r="Y22" i="15" s="1"/>
  <c r="X21" i="15"/>
  <c r="X22" i="15" s="1"/>
  <c r="W21" i="15"/>
  <c r="W22" i="15" s="1"/>
  <c r="V21" i="15"/>
  <c r="V22" i="15" s="1"/>
  <c r="U21" i="15"/>
  <c r="U22" i="15" s="1"/>
  <c r="T21" i="15"/>
  <c r="T22" i="15" s="1"/>
  <c r="S21" i="15"/>
  <c r="S22" i="15" s="1"/>
  <c r="R21" i="15"/>
  <c r="R22" i="15" s="1"/>
  <c r="Q21" i="15"/>
  <c r="Q22" i="15" s="1"/>
  <c r="P21" i="15"/>
  <c r="P22" i="15" s="1"/>
  <c r="O21" i="15"/>
  <c r="O22" i="15" s="1"/>
  <c r="N21" i="15"/>
  <c r="N22" i="15" s="1"/>
  <c r="M21" i="15"/>
  <c r="M22" i="15" s="1"/>
  <c r="L21" i="15"/>
  <c r="L22" i="15" s="1"/>
  <c r="K21" i="15"/>
  <c r="K22" i="15" s="1"/>
  <c r="J21" i="15"/>
  <c r="J22" i="15" s="1"/>
  <c r="I21" i="15"/>
  <c r="I22" i="15" s="1"/>
  <c r="H21" i="15"/>
  <c r="H22" i="15" s="1"/>
  <c r="G21" i="15"/>
  <c r="G22" i="15" s="1"/>
  <c r="F21" i="15"/>
  <c r="F22" i="15" s="1"/>
  <c r="C21" i="15"/>
  <c r="C22" i="15" s="1"/>
  <c r="B21" i="15"/>
  <c r="B22" i="15" s="1"/>
  <c r="DE20" i="15"/>
  <c r="CW18" i="15"/>
  <c r="CX19" i="15" s="1"/>
  <c r="CV18" i="15"/>
  <c r="CV19" i="15" s="1"/>
  <c r="CU18" i="15"/>
  <c r="CU19" i="15" s="1"/>
  <c r="CT18" i="15"/>
  <c r="CT19" i="15" s="1"/>
  <c r="CS18" i="15"/>
  <c r="CS19" i="15" s="1"/>
  <c r="CR18" i="15"/>
  <c r="CR19" i="15" s="1"/>
  <c r="CQ18" i="15"/>
  <c r="CQ19" i="15" s="1"/>
  <c r="CP18" i="15"/>
  <c r="CP19" i="15" s="1"/>
  <c r="CO18" i="15"/>
  <c r="CO19" i="15" s="1"/>
  <c r="CN18" i="15"/>
  <c r="CN19" i="15" s="1"/>
  <c r="CM18" i="15"/>
  <c r="CM19" i="15" s="1"/>
  <c r="CL18" i="15"/>
  <c r="CL19" i="15" s="1"/>
  <c r="CK18" i="15"/>
  <c r="CK19" i="15" s="1"/>
  <c r="CJ18" i="15"/>
  <c r="CJ19" i="15" s="1"/>
  <c r="CI18" i="15"/>
  <c r="CI19" i="15" s="1"/>
  <c r="CH18" i="15"/>
  <c r="CH19" i="15" s="1"/>
  <c r="CG18" i="15"/>
  <c r="CG19" i="15" s="1"/>
  <c r="CF18" i="15"/>
  <c r="CF19" i="15" s="1"/>
  <c r="CE18" i="15"/>
  <c r="CE19" i="15" s="1"/>
  <c r="CD18" i="15"/>
  <c r="CD19" i="15" s="1"/>
  <c r="CC18" i="15"/>
  <c r="CC19" i="15" s="1"/>
  <c r="CB18" i="15"/>
  <c r="CB19" i="15" s="1"/>
  <c r="CA18" i="15"/>
  <c r="CA19" i="15" s="1"/>
  <c r="BZ18" i="15"/>
  <c r="BZ19" i="15" s="1"/>
  <c r="BY18" i="15"/>
  <c r="BY19" i="15" s="1"/>
  <c r="BX18" i="15"/>
  <c r="BX19" i="15" s="1"/>
  <c r="BW18" i="15"/>
  <c r="BW19" i="15" s="1"/>
  <c r="BV18" i="15"/>
  <c r="BV19" i="15" s="1"/>
  <c r="BU18" i="15"/>
  <c r="BU19" i="15" s="1"/>
  <c r="BT18" i="15"/>
  <c r="BT19" i="15" s="1"/>
  <c r="BS18" i="15"/>
  <c r="BS19" i="15" s="1"/>
  <c r="BR18" i="15"/>
  <c r="BR19" i="15" s="1"/>
  <c r="BQ18" i="15"/>
  <c r="BQ19" i="15" s="1"/>
  <c r="BP18" i="15"/>
  <c r="BP19" i="15" s="1"/>
  <c r="BO18" i="15"/>
  <c r="BO19" i="15" s="1"/>
  <c r="BN18" i="15"/>
  <c r="BN19" i="15" s="1"/>
  <c r="BM18" i="15"/>
  <c r="BM19" i="15" s="1"/>
  <c r="BL18" i="15"/>
  <c r="BL19" i="15" s="1"/>
  <c r="BK18" i="15"/>
  <c r="BK19" i="15" s="1"/>
  <c r="BJ18" i="15"/>
  <c r="BJ19" i="15" s="1"/>
  <c r="BI18" i="15"/>
  <c r="BI19" i="15" s="1"/>
  <c r="BH18" i="15"/>
  <c r="BH19" i="15" s="1"/>
  <c r="BG18" i="15"/>
  <c r="BG19" i="15" s="1"/>
  <c r="BF18" i="15"/>
  <c r="BF19" i="15" s="1"/>
  <c r="BE18" i="15"/>
  <c r="BE19" i="15" s="1"/>
  <c r="BD18" i="15"/>
  <c r="BD19" i="15" s="1"/>
  <c r="BC18" i="15"/>
  <c r="BC19" i="15" s="1"/>
  <c r="BB18" i="15"/>
  <c r="BB19" i="15" s="1"/>
  <c r="BA18" i="15"/>
  <c r="BA19" i="15" s="1"/>
  <c r="AZ18" i="15"/>
  <c r="AZ19" i="15" s="1"/>
  <c r="AY18" i="15"/>
  <c r="AY19" i="15" s="1"/>
  <c r="AX18" i="15"/>
  <c r="AX19" i="15" s="1"/>
  <c r="AW18" i="15"/>
  <c r="AW19" i="15" s="1"/>
  <c r="AV18" i="15"/>
  <c r="AV19" i="15" s="1"/>
  <c r="AU18" i="15"/>
  <c r="AU19" i="15" s="1"/>
  <c r="AT18" i="15"/>
  <c r="AT19" i="15" s="1"/>
  <c r="AS18" i="15"/>
  <c r="AS19" i="15" s="1"/>
  <c r="AR18" i="15"/>
  <c r="AR19" i="15" s="1"/>
  <c r="AQ18" i="15"/>
  <c r="AQ19" i="15" s="1"/>
  <c r="AP18" i="15"/>
  <c r="AP19" i="15" s="1"/>
  <c r="AO18" i="15"/>
  <c r="AO19" i="15" s="1"/>
  <c r="AN18" i="15"/>
  <c r="AN19" i="15" s="1"/>
  <c r="AM18" i="15"/>
  <c r="AM19" i="15" s="1"/>
  <c r="AL18" i="15"/>
  <c r="AL19" i="15" s="1"/>
  <c r="AK18" i="15"/>
  <c r="AK19" i="15" s="1"/>
  <c r="AJ18" i="15"/>
  <c r="AJ19" i="15" s="1"/>
  <c r="AI18" i="15"/>
  <c r="AI19" i="15" s="1"/>
  <c r="AH18" i="15"/>
  <c r="AH19" i="15" s="1"/>
  <c r="AG18" i="15"/>
  <c r="AG19" i="15" s="1"/>
  <c r="AF18" i="15"/>
  <c r="AF19" i="15" s="1"/>
  <c r="AE18" i="15"/>
  <c r="AE19" i="15" s="1"/>
  <c r="AD18" i="15"/>
  <c r="AD19" i="15" s="1"/>
  <c r="AC18" i="15"/>
  <c r="AC19" i="15" s="1"/>
  <c r="AB18" i="15"/>
  <c r="AB19" i="15" s="1"/>
  <c r="AA18" i="15"/>
  <c r="AA19" i="15" s="1"/>
  <c r="Z18" i="15"/>
  <c r="Z19" i="15" s="1"/>
  <c r="Y18" i="15"/>
  <c r="Y19" i="15" s="1"/>
  <c r="X18" i="15"/>
  <c r="X19" i="15" s="1"/>
  <c r="W18" i="15"/>
  <c r="W19" i="15" s="1"/>
  <c r="V18" i="15"/>
  <c r="V19" i="15" s="1"/>
  <c r="U18" i="15"/>
  <c r="U19" i="15" s="1"/>
  <c r="T18" i="15"/>
  <c r="T19" i="15" s="1"/>
  <c r="S18" i="15"/>
  <c r="S19" i="15" s="1"/>
  <c r="R18" i="15"/>
  <c r="R19" i="15" s="1"/>
  <c r="Q18" i="15"/>
  <c r="Q19" i="15" s="1"/>
  <c r="P18" i="15"/>
  <c r="P19" i="15" s="1"/>
  <c r="O18" i="15"/>
  <c r="O19" i="15" s="1"/>
  <c r="N18" i="15"/>
  <c r="N19" i="15" s="1"/>
  <c r="M18" i="15"/>
  <c r="M19" i="15" s="1"/>
  <c r="L18" i="15"/>
  <c r="L19" i="15" s="1"/>
  <c r="K18" i="15"/>
  <c r="K19" i="15" s="1"/>
  <c r="J18" i="15"/>
  <c r="J19" i="15" s="1"/>
  <c r="I18" i="15"/>
  <c r="I19" i="15" s="1"/>
  <c r="H18" i="15"/>
  <c r="H19" i="15" s="1"/>
  <c r="G18" i="15"/>
  <c r="G19" i="15" s="1"/>
  <c r="F18" i="15"/>
  <c r="F19" i="15" s="1"/>
  <c r="D18" i="15"/>
  <c r="D19" i="15" s="1"/>
  <c r="C18" i="15"/>
  <c r="C19" i="15" s="1"/>
  <c r="B18" i="15"/>
  <c r="B19" i="15" s="1"/>
  <c r="CW15" i="15"/>
  <c r="CX16" i="15" s="1"/>
  <c r="CV15" i="15"/>
  <c r="CV16" i="15" s="1"/>
  <c r="CU15" i="15"/>
  <c r="CU16" i="15" s="1"/>
  <c r="CT15" i="15"/>
  <c r="CT16" i="15" s="1"/>
  <c r="CS15" i="15"/>
  <c r="CS16" i="15" s="1"/>
  <c r="CR15" i="15"/>
  <c r="CR16" i="15" s="1"/>
  <c r="CQ15" i="15"/>
  <c r="CQ16" i="15" s="1"/>
  <c r="CP15" i="15"/>
  <c r="CP16" i="15" s="1"/>
  <c r="CO15" i="15"/>
  <c r="CO16" i="15" s="1"/>
  <c r="CN15" i="15"/>
  <c r="CN16" i="15" s="1"/>
  <c r="CM15" i="15"/>
  <c r="CM16" i="15" s="1"/>
  <c r="CL15" i="15"/>
  <c r="CL16" i="15" s="1"/>
  <c r="CK15" i="15"/>
  <c r="CK16" i="15" s="1"/>
  <c r="CJ15" i="15"/>
  <c r="CJ16" i="15" s="1"/>
  <c r="CI15" i="15"/>
  <c r="CI16" i="15" s="1"/>
  <c r="CH15" i="15"/>
  <c r="CH16" i="15" s="1"/>
  <c r="CG15" i="15"/>
  <c r="CG16" i="15" s="1"/>
  <c r="CF15" i="15"/>
  <c r="CF16" i="15" s="1"/>
  <c r="CE15" i="15"/>
  <c r="CE16" i="15" s="1"/>
  <c r="CD15" i="15"/>
  <c r="CD16" i="15" s="1"/>
  <c r="CC15" i="15"/>
  <c r="CC16" i="15" s="1"/>
  <c r="CB15" i="15"/>
  <c r="CB16" i="15" s="1"/>
  <c r="CA15" i="15"/>
  <c r="CA16" i="15" s="1"/>
  <c r="BZ15" i="15"/>
  <c r="BZ16" i="15" s="1"/>
  <c r="BY15" i="15"/>
  <c r="BY16" i="15" s="1"/>
  <c r="BX15" i="15"/>
  <c r="BX16" i="15" s="1"/>
  <c r="BW15" i="15"/>
  <c r="BW16" i="15" s="1"/>
  <c r="BV15" i="15"/>
  <c r="BV16" i="15" s="1"/>
  <c r="BU15" i="15"/>
  <c r="BU16" i="15" s="1"/>
  <c r="BT15" i="15"/>
  <c r="BT16" i="15" s="1"/>
  <c r="BS15" i="15"/>
  <c r="BS16" i="15" s="1"/>
  <c r="BR15" i="15"/>
  <c r="BR16" i="15" s="1"/>
  <c r="BQ15" i="15"/>
  <c r="BQ16" i="15" s="1"/>
  <c r="BP15" i="15"/>
  <c r="BP16" i="15" s="1"/>
  <c r="BO15" i="15"/>
  <c r="BO16" i="15" s="1"/>
  <c r="BN15" i="15"/>
  <c r="BN16" i="15" s="1"/>
  <c r="BM15" i="15"/>
  <c r="BM16" i="15" s="1"/>
  <c r="BL15" i="15"/>
  <c r="BL16" i="15" s="1"/>
  <c r="BK15" i="15"/>
  <c r="BK16" i="15" s="1"/>
  <c r="BJ15" i="15"/>
  <c r="BJ16" i="15" s="1"/>
  <c r="BI15" i="15"/>
  <c r="BI16" i="15" s="1"/>
  <c r="BH15" i="15"/>
  <c r="BH16" i="15" s="1"/>
  <c r="BG15" i="15"/>
  <c r="BG16" i="15" s="1"/>
  <c r="BF15" i="15"/>
  <c r="BF16" i="15" s="1"/>
  <c r="BE15" i="15"/>
  <c r="BE16" i="15" s="1"/>
  <c r="BD15" i="15"/>
  <c r="BD16" i="15" s="1"/>
  <c r="BC15" i="15"/>
  <c r="BC16" i="15" s="1"/>
  <c r="BB15" i="15"/>
  <c r="BB16" i="15" s="1"/>
  <c r="BA15" i="15"/>
  <c r="BA16" i="15" s="1"/>
  <c r="AZ15" i="15"/>
  <c r="AZ16" i="15" s="1"/>
  <c r="AY15" i="15"/>
  <c r="AY16" i="15" s="1"/>
  <c r="AX15" i="15"/>
  <c r="AX16" i="15" s="1"/>
  <c r="AW15" i="15"/>
  <c r="AW16" i="15" s="1"/>
  <c r="AV15" i="15"/>
  <c r="AV16" i="15" s="1"/>
  <c r="AU15" i="15"/>
  <c r="AU16" i="15" s="1"/>
  <c r="AT15" i="15"/>
  <c r="AT16" i="15" s="1"/>
  <c r="AS15" i="15"/>
  <c r="AS16" i="15" s="1"/>
  <c r="AR15" i="15"/>
  <c r="AR16" i="15" s="1"/>
  <c r="AQ15" i="15"/>
  <c r="AQ16" i="15" s="1"/>
  <c r="AP15" i="15"/>
  <c r="AP16" i="15" s="1"/>
  <c r="AO15" i="15"/>
  <c r="AO16" i="15" s="1"/>
  <c r="AN15" i="15"/>
  <c r="AN16" i="15" s="1"/>
  <c r="AM15" i="15"/>
  <c r="AM16" i="15" s="1"/>
  <c r="AL15" i="15"/>
  <c r="AL16" i="15" s="1"/>
  <c r="AK15" i="15"/>
  <c r="AK16" i="15" s="1"/>
  <c r="AJ15" i="15"/>
  <c r="AJ16" i="15" s="1"/>
  <c r="AI15" i="15"/>
  <c r="AI16" i="15" s="1"/>
  <c r="AH15" i="15"/>
  <c r="AH16" i="15" s="1"/>
  <c r="AG15" i="15"/>
  <c r="AG16" i="15" s="1"/>
  <c r="AF15" i="15"/>
  <c r="AF16" i="15" s="1"/>
  <c r="AE15" i="15"/>
  <c r="AE16" i="15" s="1"/>
  <c r="AD15" i="15"/>
  <c r="AD16" i="15" s="1"/>
  <c r="AC15" i="15"/>
  <c r="AC16" i="15" s="1"/>
  <c r="AB15" i="15"/>
  <c r="AB16" i="15" s="1"/>
  <c r="AA15" i="15"/>
  <c r="AA16" i="15" s="1"/>
  <c r="Z15" i="15"/>
  <c r="Z16" i="15" s="1"/>
  <c r="Y15" i="15"/>
  <c r="Y16" i="15" s="1"/>
  <c r="X15" i="15"/>
  <c r="X16" i="15" s="1"/>
  <c r="W15" i="15"/>
  <c r="W16" i="15" s="1"/>
  <c r="V15" i="15"/>
  <c r="V16" i="15" s="1"/>
  <c r="U15" i="15"/>
  <c r="U16" i="15" s="1"/>
  <c r="T15" i="15"/>
  <c r="T16" i="15" s="1"/>
  <c r="S15" i="15"/>
  <c r="S16" i="15" s="1"/>
  <c r="R15" i="15"/>
  <c r="R16" i="15" s="1"/>
  <c r="Q15" i="15"/>
  <c r="Q16" i="15" s="1"/>
  <c r="P15" i="15"/>
  <c r="P16" i="15" s="1"/>
  <c r="O15" i="15"/>
  <c r="O16" i="15" s="1"/>
  <c r="N15" i="15"/>
  <c r="N16" i="15" s="1"/>
  <c r="M15" i="15"/>
  <c r="M16" i="15" s="1"/>
  <c r="L15" i="15"/>
  <c r="L16" i="15" s="1"/>
  <c r="K15" i="15"/>
  <c r="K16" i="15" s="1"/>
  <c r="J15" i="15"/>
  <c r="J16" i="15" s="1"/>
  <c r="I15" i="15"/>
  <c r="I16" i="15" s="1"/>
  <c r="H15" i="15"/>
  <c r="H16" i="15" s="1"/>
  <c r="G15" i="15"/>
  <c r="G16" i="15" s="1"/>
  <c r="F15" i="15"/>
  <c r="F16" i="15" s="1"/>
  <c r="C15" i="15"/>
  <c r="C16" i="15" s="1"/>
  <c r="B15" i="15"/>
  <c r="B16" i="15" s="1"/>
  <c r="CW12" i="15"/>
  <c r="CX13" i="15" s="1"/>
  <c r="CV12" i="15"/>
  <c r="CV13" i="15" s="1"/>
  <c r="CU12" i="15"/>
  <c r="CU13" i="15" s="1"/>
  <c r="CT12" i="15"/>
  <c r="CT13" i="15" s="1"/>
  <c r="CS12" i="15"/>
  <c r="CS13" i="15" s="1"/>
  <c r="CR12" i="15"/>
  <c r="CR13" i="15" s="1"/>
  <c r="CQ12" i="15"/>
  <c r="CQ13" i="15" s="1"/>
  <c r="CP12" i="15"/>
  <c r="CP13" i="15" s="1"/>
  <c r="CO12" i="15"/>
  <c r="CO13" i="15" s="1"/>
  <c r="CN12" i="15"/>
  <c r="CN13" i="15" s="1"/>
  <c r="CM12" i="15"/>
  <c r="CM13" i="15" s="1"/>
  <c r="CL12" i="15"/>
  <c r="CL13" i="15" s="1"/>
  <c r="CK12" i="15"/>
  <c r="CK13" i="15" s="1"/>
  <c r="CJ12" i="15"/>
  <c r="CJ13" i="15" s="1"/>
  <c r="CI12" i="15"/>
  <c r="CI13" i="15" s="1"/>
  <c r="CH12" i="15"/>
  <c r="CH13" i="15" s="1"/>
  <c r="CG12" i="15"/>
  <c r="CG13" i="15" s="1"/>
  <c r="CF12" i="15"/>
  <c r="CF13" i="15" s="1"/>
  <c r="CE12" i="15"/>
  <c r="CE13" i="15" s="1"/>
  <c r="CD12" i="15"/>
  <c r="CD13" i="15" s="1"/>
  <c r="CC12" i="15"/>
  <c r="CC13" i="15" s="1"/>
  <c r="CB12" i="15"/>
  <c r="CB13" i="15" s="1"/>
  <c r="CA12" i="15"/>
  <c r="CA13" i="15" s="1"/>
  <c r="BZ12" i="15"/>
  <c r="BZ13" i="15" s="1"/>
  <c r="BY12" i="15"/>
  <c r="BY13" i="15" s="1"/>
  <c r="BX12" i="15"/>
  <c r="BX13" i="15" s="1"/>
  <c r="BW12" i="15"/>
  <c r="BW13" i="15" s="1"/>
  <c r="BV12" i="15"/>
  <c r="BV13" i="15" s="1"/>
  <c r="BU12" i="15"/>
  <c r="BU13" i="15" s="1"/>
  <c r="BT12" i="15"/>
  <c r="BT13" i="15" s="1"/>
  <c r="BS12" i="15"/>
  <c r="BS13" i="15" s="1"/>
  <c r="BR12" i="15"/>
  <c r="BR13" i="15" s="1"/>
  <c r="BQ12" i="15"/>
  <c r="BQ13" i="15" s="1"/>
  <c r="BP12" i="15"/>
  <c r="BP13" i="15" s="1"/>
  <c r="BO12" i="15"/>
  <c r="BO13" i="15" s="1"/>
  <c r="BN12" i="15"/>
  <c r="BN13" i="15" s="1"/>
  <c r="BM12" i="15"/>
  <c r="BM13" i="15" s="1"/>
  <c r="BL12" i="15"/>
  <c r="BL13" i="15" s="1"/>
  <c r="BK12" i="15"/>
  <c r="BK13" i="15" s="1"/>
  <c r="BJ12" i="15"/>
  <c r="BJ13" i="15" s="1"/>
  <c r="BI12" i="15"/>
  <c r="BI13" i="15" s="1"/>
  <c r="BH12" i="15"/>
  <c r="BH13" i="15" s="1"/>
  <c r="BG12" i="15"/>
  <c r="BG13" i="15" s="1"/>
  <c r="BF12" i="15"/>
  <c r="BF13" i="15" s="1"/>
  <c r="BE12" i="15"/>
  <c r="BE13" i="15" s="1"/>
  <c r="BD12" i="15"/>
  <c r="BD13" i="15" s="1"/>
  <c r="BC12" i="15"/>
  <c r="BC13" i="15" s="1"/>
  <c r="BB12" i="15"/>
  <c r="BB13" i="15" s="1"/>
  <c r="BA12" i="15"/>
  <c r="BA13" i="15" s="1"/>
  <c r="AZ12" i="15"/>
  <c r="AZ13" i="15" s="1"/>
  <c r="AY12" i="15"/>
  <c r="AY13" i="15" s="1"/>
  <c r="AX12" i="15"/>
  <c r="AX13" i="15" s="1"/>
  <c r="AW12" i="15"/>
  <c r="AW13" i="15" s="1"/>
  <c r="AV12" i="15"/>
  <c r="AV13" i="15" s="1"/>
  <c r="AU12" i="15"/>
  <c r="AU13" i="15" s="1"/>
  <c r="AT12" i="15"/>
  <c r="AT13" i="15" s="1"/>
  <c r="AS12" i="15"/>
  <c r="AS13" i="15" s="1"/>
  <c r="AR12" i="15"/>
  <c r="AR13" i="15" s="1"/>
  <c r="AQ12" i="15"/>
  <c r="AQ13" i="15" s="1"/>
  <c r="AP12" i="15"/>
  <c r="AP13" i="15" s="1"/>
  <c r="AO12" i="15"/>
  <c r="AO13" i="15" s="1"/>
  <c r="AN12" i="15"/>
  <c r="AN13" i="15" s="1"/>
  <c r="AM12" i="15"/>
  <c r="AM13" i="15" s="1"/>
  <c r="AL12" i="15"/>
  <c r="AL13" i="15" s="1"/>
  <c r="AK12" i="15"/>
  <c r="AK13" i="15" s="1"/>
  <c r="AJ12" i="15"/>
  <c r="AJ13" i="15" s="1"/>
  <c r="AI12" i="15"/>
  <c r="AI13" i="15" s="1"/>
  <c r="AH12" i="15"/>
  <c r="AH13" i="15" s="1"/>
  <c r="AG12" i="15"/>
  <c r="AG13" i="15" s="1"/>
  <c r="AF12" i="15"/>
  <c r="AF13" i="15" s="1"/>
  <c r="AE12" i="15"/>
  <c r="AE13" i="15" s="1"/>
  <c r="AD12" i="15"/>
  <c r="AD13" i="15" s="1"/>
  <c r="AC12" i="15"/>
  <c r="AC13" i="15" s="1"/>
  <c r="AB12" i="15"/>
  <c r="AB13" i="15" s="1"/>
  <c r="AA12" i="15"/>
  <c r="AA13" i="15" s="1"/>
  <c r="Z12" i="15"/>
  <c r="Z13" i="15" s="1"/>
  <c r="Y12" i="15"/>
  <c r="Y13" i="15" s="1"/>
  <c r="X12" i="15"/>
  <c r="X13" i="15" s="1"/>
  <c r="W12" i="15"/>
  <c r="W13" i="15" s="1"/>
  <c r="V12" i="15"/>
  <c r="V13" i="15" s="1"/>
  <c r="U12" i="15"/>
  <c r="U13" i="15" s="1"/>
  <c r="T12" i="15"/>
  <c r="T13" i="15" s="1"/>
  <c r="S12" i="15"/>
  <c r="S13" i="15" s="1"/>
  <c r="R12" i="15"/>
  <c r="R13" i="15" s="1"/>
  <c r="Q12" i="15"/>
  <c r="Q13" i="15" s="1"/>
  <c r="P12" i="15"/>
  <c r="P13" i="15" s="1"/>
  <c r="O12" i="15"/>
  <c r="O13" i="15" s="1"/>
  <c r="N12" i="15"/>
  <c r="N13" i="15" s="1"/>
  <c r="M12" i="15"/>
  <c r="M13" i="15" s="1"/>
  <c r="L12" i="15"/>
  <c r="L13" i="15" s="1"/>
  <c r="K12" i="15"/>
  <c r="K13" i="15" s="1"/>
  <c r="J12" i="15"/>
  <c r="J13" i="15" s="1"/>
  <c r="I12" i="15"/>
  <c r="I13" i="15" s="1"/>
  <c r="H12" i="15"/>
  <c r="H13" i="15" s="1"/>
  <c r="G12" i="15"/>
  <c r="G13" i="15" s="1"/>
  <c r="F12" i="15"/>
  <c r="F13" i="15" s="1"/>
  <c r="C12" i="15"/>
  <c r="C13" i="15" s="1"/>
  <c r="B12" i="15"/>
  <c r="B13" i="15" s="1"/>
  <c r="D9" i="15"/>
  <c r="D10" i="15" s="1"/>
  <c r="D51" i="15"/>
  <c r="D52" i="15" s="1"/>
  <c r="CX55" i="15" l="1"/>
  <c r="CW55" i="15"/>
  <c r="CW56" i="15" s="1"/>
  <c r="CX61" i="15"/>
  <c r="CW61" i="15"/>
  <c r="CW62" i="15" s="1"/>
  <c r="CX85" i="15"/>
  <c r="CW85" i="15"/>
  <c r="CW86" i="15" s="1"/>
  <c r="CX91" i="15"/>
  <c r="CW91" i="15"/>
  <c r="CW92" i="15" s="1"/>
  <c r="CX97" i="15"/>
  <c r="CW97" i="15"/>
  <c r="CW98" i="15" s="1"/>
  <c r="CX103" i="15"/>
  <c r="CW103" i="15"/>
  <c r="CW104" i="15" s="1"/>
  <c r="CX109" i="15"/>
  <c r="CW109" i="15"/>
  <c r="CW110" i="15" s="1"/>
  <c r="CX115" i="15"/>
  <c r="CW115" i="15"/>
  <c r="CW116" i="15" s="1"/>
  <c r="CX121" i="15"/>
  <c r="CW121" i="15"/>
  <c r="CW122" i="15" s="1"/>
  <c r="CX127" i="15"/>
  <c r="CW127" i="15"/>
  <c r="CW128" i="15" s="1"/>
  <c r="CX133" i="15"/>
  <c r="CW133" i="15"/>
  <c r="CX139" i="15"/>
  <c r="CW139" i="15"/>
  <c r="CW140" i="15" s="1"/>
  <c r="CX145" i="15"/>
  <c r="CW145" i="15"/>
  <c r="CW146" i="15" s="1"/>
  <c r="CX151" i="15"/>
  <c r="CW151" i="15"/>
  <c r="CW152" i="15" s="1"/>
  <c r="CX157" i="15"/>
  <c r="CW157" i="15"/>
  <c r="CW158" i="15" s="1"/>
  <c r="CW16" i="15"/>
  <c r="CW17" i="15" s="1"/>
  <c r="CW22" i="15"/>
  <c r="CW23" i="15" s="1"/>
  <c r="CW13" i="15"/>
  <c r="CW19" i="15"/>
  <c r="CW20" i="15" s="1"/>
  <c r="CW82" i="15"/>
  <c r="CW83" i="15" s="1"/>
  <c r="CX25" i="15"/>
  <c r="CW25" i="15"/>
  <c r="CX49" i="15"/>
  <c r="CW49" i="15"/>
  <c r="CW50" i="15" s="1"/>
  <c r="CX67" i="15"/>
  <c r="CW67" i="15"/>
  <c r="CX34" i="15"/>
  <c r="CW34" i="15"/>
  <c r="CW35" i="15" s="1"/>
  <c r="CX40" i="15"/>
  <c r="CW40" i="15"/>
  <c r="CX46" i="15"/>
  <c r="CW46" i="15"/>
  <c r="CW47" i="15" s="1"/>
  <c r="CX52" i="15"/>
  <c r="CW52" i="15"/>
  <c r="CX58" i="15"/>
  <c r="CW58" i="15"/>
  <c r="CW59" i="15" s="1"/>
  <c r="CX64" i="15"/>
  <c r="CW64" i="15"/>
  <c r="CX70" i="15"/>
  <c r="CW70" i="15"/>
  <c r="CW71" i="15" s="1"/>
  <c r="CX76" i="15"/>
  <c r="CW76" i="15"/>
  <c r="CX88" i="15"/>
  <c r="CW88" i="15"/>
  <c r="CW89" i="15" s="1"/>
  <c r="CX94" i="15"/>
  <c r="CW94" i="15"/>
  <c r="CX100" i="15"/>
  <c r="CW100" i="15"/>
  <c r="CW101" i="15" s="1"/>
  <c r="CX106" i="15"/>
  <c r="CW106" i="15"/>
  <c r="CX112" i="15"/>
  <c r="CW112" i="15"/>
  <c r="CW113" i="15" s="1"/>
  <c r="CX118" i="15"/>
  <c r="CW118" i="15"/>
  <c r="CX124" i="15"/>
  <c r="CW124" i="15"/>
  <c r="CW125" i="15" s="1"/>
  <c r="CX130" i="15"/>
  <c r="CW130" i="15"/>
  <c r="CX136" i="15"/>
  <c r="CW136" i="15"/>
  <c r="CW137" i="15" s="1"/>
  <c r="CX142" i="15"/>
  <c r="CW142" i="15"/>
  <c r="CX148" i="15"/>
  <c r="CW148" i="15"/>
  <c r="CW149" i="15" s="1"/>
  <c r="CX154" i="15"/>
  <c r="CW154" i="15"/>
  <c r="CX160" i="15"/>
  <c r="CW160" i="15"/>
  <c r="CW161" i="15" s="1"/>
  <c r="CW31" i="15"/>
  <c r="CW32" i="15" s="1"/>
  <c r="CX37" i="15"/>
  <c r="CW37" i="15"/>
  <c r="CX43" i="15"/>
  <c r="CW43" i="15"/>
  <c r="CW44" i="15" s="1"/>
  <c r="CX73" i="15"/>
  <c r="CW73" i="15"/>
  <c r="CW74" i="15" s="1"/>
  <c r="CX79" i="15"/>
  <c r="CW79" i="15"/>
  <c r="CW80" i="15" s="1"/>
  <c r="CW28" i="15"/>
  <c r="CW29" i="15" s="1"/>
  <c r="K26" i="15"/>
  <c r="CD17" i="15"/>
  <c r="BT23" i="15"/>
  <c r="BI35" i="15"/>
  <c r="AL122" i="15"/>
  <c r="AU11" i="15"/>
  <c r="BD14" i="15"/>
  <c r="J32" i="15"/>
  <c r="O47" i="15"/>
  <c r="T20" i="15"/>
  <c r="BU29" i="15"/>
  <c r="BP11" i="15"/>
  <c r="K17" i="15"/>
  <c r="AV20" i="15"/>
  <c r="CV23" i="15"/>
  <c r="AM26" i="15"/>
  <c r="AM32" i="15"/>
  <c r="AW44" i="15"/>
  <c r="CE71" i="15"/>
  <c r="D11" i="15"/>
  <c r="CL11" i="15"/>
  <c r="M14" i="15"/>
  <c r="CU14" i="15"/>
  <c r="AG17" i="15"/>
  <c r="BZ20" i="15"/>
  <c r="O23" i="15"/>
  <c r="BQ26" i="15"/>
  <c r="P29" i="15"/>
  <c r="BV41" i="15"/>
  <c r="O53" i="15"/>
  <c r="CC68" i="15"/>
  <c r="BY14" i="15"/>
  <c r="Z11" i="15"/>
  <c r="AI14" i="15"/>
  <c r="BB17" i="15"/>
  <c r="AR23" i="15"/>
  <c r="CS26" i="15"/>
  <c r="AR29" i="15"/>
  <c r="Q38" i="15"/>
  <c r="BP50" i="15"/>
  <c r="BY65" i="15"/>
  <c r="AE11" i="15"/>
  <c r="BV11" i="15"/>
  <c r="AN14" i="15"/>
  <c r="CE14" i="15"/>
  <c r="Q17" i="15"/>
  <c r="CK17" i="15"/>
  <c r="AA20" i="15"/>
  <c r="CF20" i="15"/>
  <c r="W23" i="15"/>
  <c r="CA23" i="15"/>
  <c r="AU26" i="15"/>
  <c r="CB29" i="15"/>
  <c r="R32" i="15"/>
  <c r="AR47" i="15"/>
  <c r="O11" i="15"/>
  <c r="AJ11" i="15"/>
  <c r="BF11" i="15"/>
  <c r="CA11" i="15"/>
  <c r="CV11" i="15"/>
  <c r="C14" i="15"/>
  <c r="X14" i="15"/>
  <c r="AS14" i="15"/>
  <c r="BO14" i="15"/>
  <c r="CJ14" i="15"/>
  <c r="V17" i="15"/>
  <c r="AQ17" i="15"/>
  <c r="BO17" i="15"/>
  <c r="CS17" i="15"/>
  <c r="F20" i="15"/>
  <c r="AI20" i="15"/>
  <c r="BK20" i="15"/>
  <c r="CM20" i="15"/>
  <c r="AC23" i="15"/>
  <c r="BE23" i="15"/>
  <c r="CI23" i="15"/>
  <c r="Z26" i="15"/>
  <c r="BB26" i="15"/>
  <c r="CD26" i="15"/>
  <c r="AE29" i="15"/>
  <c r="BG29" i="15"/>
  <c r="CI29" i="15"/>
  <c r="Y32" i="15"/>
  <c r="BO32" i="15"/>
  <c r="S35" i="15"/>
  <c r="BH38" i="15"/>
  <c r="P41" i="15"/>
  <c r="BT47" i="15"/>
  <c r="L50" i="15"/>
  <c r="CL53" i="15"/>
  <c r="AQ56" i="15"/>
  <c r="AX59" i="15"/>
  <c r="J11" i="15"/>
  <c r="AZ11" i="15"/>
  <c r="CQ11" i="15"/>
  <c r="S14" i="15"/>
  <c r="BI14" i="15"/>
  <c r="AL17" i="15"/>
  <c r="BI17" i="15"/>
  <c r="BD20" i="15"/>
  <c r="AY23" i="15"/>
  <c r="R26" i="15"/>
  <c r="BW26" i="15"/>
  <c r="W29" i="15"/>
  <c r="AZ29" i="15"/>
  <c r="AT32" i="15"/>
  <c r="CE35" i="15"/>
  <c r="AL38" i="15"/>
  <c r="BZ44" i="15"/>
  <c r="CS50" i="15"/>
  <c r="AZ53" i="15"/>
  <c r="BA62" i="15"/>
  <c r="T11" i="15"/>
  <c r="AP11" i="15"/>
  <c r="BK11" i="15"/>
  <c r="CF11" i="15"/>
  <c r="H14" i="15"/>
  <c r="AC14" i="15"/>
  <c r="AY14" i="15"/>
  <c r="BT14" i="15"/>
  <c r="CO14" i="15"/>
  <c r="F17" i="15"/>
  <c r="AA17" i="15"/>
  <c r="AW17" i="15"/>
  <c r="BW17" i="15"/>
  <c r="N20" i="15"/>
  <c r="AP20" i="15"/>
  <c r="BR20" i="15"/>
  <c r="CU20" i="15"/>
  <c r="H23" i="15"/>
  <c r="AJ23" i="15"/>
  <c r="BM23" i="15"/>
  <c r="CO23" i="15"/>
  <c r="AG26" i="15"/>
  <c r="BI26" i="15"/>
  <c r="CL26" i="15"/>
  <c r="I29" i="15"/>
  <c r="AK29" i="15"/>
  <c r="BM29" i="15"/>
  <c r="CQ29" i="15"/>
  <c r="C32" i="15"/>
  <c r="AE32" i="15"/>
  <c r="CK32" i="15"/>
  <c r="AN35" i="15"/>
  <c r="CC38" i="15"/>
  <c r="AR41" i="15"/>
  <c r="U44" i="15"/>
  <c r="CV47" i="15"/>
  <c r="AN50" i="15"/>
  <c r="CE56" i="15"/>
  <c r="G68" i="15"/>
  <c r="J71" i="15"/>
  <c r="AH74" i="15"/>
  <c r="P11" i="15"/>
  <c r="AA11" i="15"/>
  <c r="AL11" i="15"/>
  <c r="BB11" i="15"/>
  <c r="BL11" i="15"/>
  <c r="CB11" i="15"/>
  <c r="CR11" i="15"/>
  <c r="O14" i="15"/>
  <c r="Y14" i="15"/>
  <c r="AO14" i="15"/>
  <c r="AZ14" i="15"/>
  <c r="BK14" i="15"/>
  <c r="CA14" i="15"/>
  <c r="CQ14" i="15"/>
  <c r="B17" i="15"/>
  <c r="R17" i="15"/>
  <c r="AH17" i="15"/>
  <c r="AX17" i="15"/>
  <c r="BR17" i="15"/>
  <c r="CM17" i="15"/>
  <c r="H20" i="15"/>
  <c r="V20" i="15"/>
  <c r="AJ20" i="15"/>
  <c r="AY20" i="15"/>
  <c r="BT20" i="15"/>
  <c r="CP20" i="15"/>
  <c r="C23" i="15"/>
  <c r="X23" i="15"/>
  <c r="AE23" i="15"/>
  <c r="AS23" i="15"/>
  <c r="AZ23" i="15"/>
  <c r="BH23" i="15"/>
  <c r="BO23" i="15"/>
  <c r="BU23" i="15"/>
  <c r="CC23" i="15"/>
  <c r="CJ23" i="15"/>
  <c r="CQ23" i="15"/>
  <c r="F26" i="15"/>
  <c r="M26" i="15"/>
  <c r="U26" i="15"/>
  <c r="AA26" i="15"/>
  <c r="AH26" i="15"/>
  <c r="AP26" i="15"/>
  <c r="AW26" i="15"/>
  <c r="BC26" i="15"/>
  <c r="BK26" i="15"/>
  <c r="BR26" i="15"/>
  <c r="BY26" i="15"/>
  <c r="CG26" i="15"/>
  <c r="CM26" i="15"/>
  <c r="CT26" i="15"/>
  <c r="K29" i="15"/>
  <c r="Q29" i="15"/>
  <c r="Y29" i="15"/>
  <c r="AF29" i="15"/>
  <c r="AM29" i="15"/>
  <c r="AU29" i="15"/>
  <c r="BA29" i="15"/>
  <c r="BH29" i="15"/>
  <c r="BP29" i="15"/>
  <c r="BW29" i="15"/>
  <c r="CC29" i="15"/>
  <c r="CK29" i="15"/>
  <c r="CR29" i="15"/>
  <c r="M32" i="15"/>
  <c r="S32" i="15"/>
  <c r="Z32" i="15"/>
  <c r="AH32" i="15"/>
  <c r="AO32" i="15"/>
  <c r="AY32" i="15"/>
  <c r="BU32" i="15"/>
  <c r="CP32" i="15"/>
  <c r="C35" i="15"/>
  <c r="X35" i="15"/>
  <c r="AS35" i="15"/>
  <c r="BO35" i="15"/>
  <c r="CJ35" i="15"/>
  <c r="V38" i="15"/>
  <c r="AR38" i="15"/>
  <c r="BM38" i="15"/>
  <c r="CH38" i="15"/>
  <c r="W41" i="15"/>
  <c r="AZ41" i="15"/>
  <c r="CB41" i="15"/>
  <c r="AB44" i="15"/>
  <c r="BE44" i="15"/>
  <c r="CG44" i="15"/>
  <c r="W47" i="15"/>
  <c r="AY47" i="15"/>
  <c r="CA47" i="15"/>
  <c r="R50" i="15"/>
  <c r="AT50" i="15"/>
  <c r="BX50" i="15"/>
  <c r="X53" i="15"/>
  <c r="BJ53" i="15"/>
  <c r="CV53" i="15"/>
  <c r="O56" i="15"/>
  <c r="BA56" i="15"/>
  <c r="CM56" i="15"/>
  <c r="G59" i="15"/>
  <c r="BJ59" i="15"/>
  <c r="BQ62" i="15"/>
  <c r="T65" i="15"/>
  <c r="CO65" i="15"/>
  <c r="W68" i="15"/>
  <c r="CU68" i="15"/>
  <c r="Z71" i="15"/>
  <c r="AX74" i="15"/>
  <c r="BK161" i="15"/>
  <c r="AF161" i="15"/>
  <c r="CC158" i="15"/>
  <c r="AX158" i="15"/>
  <c r="P158" i="15"/>
  <c r="CT155" i="15"/>
  <c r="BJ155" i="15"/>
  <c r="AF155" i="15"/>
  <c r="CI152" i="15"/>
  <c r="BL152" i="15"/>
  <c r="AK152" i="15"/>
  <c r="L152" i="15"/>
  <c r="CL149" i="15"/>
  <c r="BT149" i="15"/>
  <c r="AZ149" i="15"/>
  <c r="AH149" i="15"/>
  <c r="N149" i="15"/>
  <c r="CG146" i="15"/>
  <c r="BM146" i="15"/>
  <c r="AV146" i="15"/>
  <c r="AB146" i="15"/>
  <c r="H146" i="15"/>
  <c r="CV143" i="15"/>
  <c r="CC143" i="15"/>
  <c r="BI143" i="15"/>
  <c r="AR143" i="15"/>
  <c r="X143" i="15"/>
  <c r="CP140" i="15"/>
  <c r="BV140" i="15"/>
  <c r="BD140" i="15"/>
  <c r="AJ140" i="15"/>
  <c r="P140" i="15"/>
  <c r="CD137" i="15"/>
  <c r="BN137" i="15"/>
  <c r="AZ137" i="15"/>
  <c r="AL137" i="15"/>
  <c r="W137" i="15"/>
  <c r="J137" i="15"/>
  <c r="CN134" i="15"/>
  <c r="BY134" i="15"/>
  <c r="BJ134" i="15"/>
  <c r="AW134" i="15"/>
  <c r="AH134" i="15"/>
  <c r="T134" i="15"/>
  <c r="F134" i="15"/>
  <c r="CQ131" i="15"/>
  <c r="CD131" i="15"/>
  <c r="BO131" i="15"/>
  <c r="AZ131" i="15"/>
  <c r="AM131" i="15"/>
  <c r="X131" i="15"/>
  <c r="J131" i="15"/>
  <c r="CK128" i="15"/>
  <c r="BV128" i="15"/>
  <c r="BH128" i="15"/>
  <c r="AT128" i="15"/>
  <c r="AF128" i="15"/>
  <c r="Q128" i="15"/>
  <c r="CR125" i="15"/>
  <c r="CD125" i="15"/>
  <c r="BP125" i="15"/>
  <c r="BB125" i="15"/>
  <c r="AM125" i="15"/>
  <c r="Z125" i="15"/>
  <c r="K125" i="15"/>
  <c r="CJ122" i="15"/>
  <c r="BU122" i="15"/>
  <c r="BH122" i="15"/>
  <c r="AS122" i="15"/>
  <c r="AD122" i="15"/>
  <c r="Q122" i="15"/>
  <c r="B122" i="15"/>
  <c r="CT119" i="15"/>
  <c r="CE119" i="15"/>
  <c r="BP119" i="15"/>
  <c r="BC119" i="15"/>
  <c r="AN119" i="15"/>
  <c r="Z119" i="15"/>
  <c r="L119" i="15"/>
  <c r="CL116" i="15"/>
  <c r="BW116" i="15"/>
  <c r="BI116" i="15"/>
  <c r="CU161" i="15"/>
  <c r="BJ161" i="15"/>
  <c r="Z161" i="15"/>
  <c r="BQ158" i="15"/>
  <c r="AL158" i="15"/>
  <c r="B158" i="15"/>
  <c r="CR155" i="15"/>
  <c r="BH155" i="15"/>
  <c r="X155" i="15"/>
  <c r="BY152" i="15"/>
  <c r="BC152" i="15"/>
  <c r="AB152" i="15"/>
  <c r="CF149" i="15"/>
  <c r="BL149" i="15"/>
  <c r="AS149" i="15"/>
  <c r="Z149" i="15"/>
  <c r="H149" i="15"/>
  <c r="CD146" i="15"/>
  <c r="BL146" i="15"/>
  <c r="AR146" i="15"/>
  <c r="Z146" i="15"/>
  <c r="F146" i="15"/>
  <c r="CO143" i="15"/>
  <c r="BU143" i="15"/>
  <c r="BC143" i="15"/>
  <c r="AJ143" i="15"/>
  <c r="Q143" i="15"/>
  <c r="CH140" i="15"/>
  <c r="BO140" i="15"/>
  <c r="AV140" i="15"/>
  <c r="AD140" i="15"/>
  <c r="J140" i="15"/>
  <c r="CR137" i="15"/>
  <c r="BX137" i="15"/>
  <c r="BH137" i="15"/>
  <c r="AU137" i="15"/>
  <c r="AF137" i="15"/>
  <c r="R137" i="15"/>
  <c r="CV134" i="15"/>
  <c r="CH134" i="15"/>
  <c r="BT134" i="15"/>
  <c r="BE134" i="15"/>
  <c r="AR134" i="15"/>
  <c r="AC134" i="15"/>
  <c r="N134" i="15"/>
  <c r="CL131" i="15"/>
  <c r="BX131" i="15"/>
  <c r="BJ131" i="15"/>
  <c r="AU131" i="15"/>
  <c r="AH131" i="15"/>
  <c r="S131" i="15"/>
  <c r="CH128" i="15"/>
  <c r="BU128" i="15"/>
  <c r="BF128" i="15"/>
  <c r="AR128" i="15"/>
  <c r="AD128" i="15"/>
  <c r="P128" i="15"/>
  <c r="CM125" i="15"/>
  <c r="BX125" i="15"/>
  <c r="BK125" i="15"/>
  <c r="AV125" i="15"/>
  <c r="AH125" i="15"/>
  <c r="T125" i="15"/>
  <c r="F125" i="15"/>
  <c r="CV122" i="15"/>
  <c r="CH122" i="15"/>
  <c r="BT122" i="15"/>
  <c r="BE122" i="15"/>
  <c r="AR122" i="15"/>
  <c r="AC122" i="15"/>
  <c r="N122" i="15"/>
  <c r="CN119" i="15"/>
  <c r="BZ119" i="15"/>
  <c r="BK119" i="15"/>
  <c r="AX119" i="15"/>
  <c r="AI119" i="15"/>
  <c r="T119" i="15"/>
  <c r="G119" i="15"/>
  <c r="CT116" i="15"/>
  <c r="CG116" i="15"/>
  <c r="BR116" i="15"/>
  <c r="AQ161" i="15"/>
  <c r="BA158" i="15"/>
  <c r="AQ155" i="15"/>
  <c r="BM152" i="15"/>
  <c r="P152" i="15"/>
  <c r="CB149" i="15"/>
  <c r="AP149" i="15"/>
  <c r="CN146" i="15"/>
  <c r="BB146" i="15"/>
  <c r="P146" i="15"/>
  <c r="CE143" i="15"/>
  <c r="AS143" i="15"/>
  <c r="H143" i="15"/>
  <c r="CF140" i="15"/>
  <c r="AT140" i="15"/>
  <c r="H140" i="15"/>
  <c r="CG137" i="15"/>
  <c r="BB137" i="15"/>
  <c r="Z137" i="15"/>
  <c r="CF134" i="15"/>
  <c r="BD134" i="15"/>
  <c r="AB134" i="15"/>
  <c r="CE131" i="15"/>
  <c r="BC131" i="15"/>
  <c r="Z131" i="15"/>
  <c r="CC128" i="15"/>
  <c r="BA128" i="15"/>
  <c r="Y128" i="15"/>
  <c r="CF125" i="15"/>
  <c r="BC125" i="15"/>
  <c r="AA125" i="15"/>
  <c r="CC122" i="15"/>
  <c r="AZ122" i="15"/>
  <c r="X122" i="15"/>
  <c r="CF119" i="15"/>
  <c r="BD119" i="15"/>
  <c r="AB119" i="15"/>
  <c r="CD116" i="15"/>
  <c r="BC116" i="15"/>
  <c r="AP116" i="15"/>
  <c r="AA116" i="15"/>
  <c r="M116" i="15"/>
  <c r="CO113" i="15"/>
  <c r="CA113" i="15"/>
  <c r="BM113" i="15"/>
  <c r="AY113" i="15"/>
  <c r="AJ113" i="15"/>
  <c r="W113" i="15"/>
  <c r="H113" i="15"/>
  <c r="CP110" i="15"/>
  <c r="CF110" i="15"/>
  <c r="BU110" i="15"/>
  <c r="BJ110" i="15"/>
  <c r="AZ110" i="15"/>
  <c r="AO110" i="15"/>
  <c r="AD110" i="15"/>
  <c r="T110" i="15"/>
  <c r="I110" i="15"/>
  <c r="CM107" i="15"/>
  <c r="CB107" i="15"/>
  <c r="BR107" i="15"/>
  <c r="BG107" i="15"/>
  <c r="AV107" i="15"/>
  <c r="AL107" i="15"/>
  <c r="AA107" i="15"/>
  <c r="P107" i="15"/>
  <c r="F107" i="15"/>
  <c r="CT104" i="15"/>
  <c r="CJ104" i="15"/>
  <c r="BY104" i="15"/>
  <c r="BN104" i="15"/>
  <c r="BD104" i="15"/>
  <c r="AS104" i="15"/>
  <c r="AH104" i="15"/>
  <c r="X104" i="15"/>
  <c r="M104" i="15"/>
  <c r="B104" i="15"/>
  <c r="CR161" i="15"/>
  <c r="N161" i="15"/>
  <c r="AF158" i="15"/>
  <c r="CD155" i="15"/>
  <c r="L155" i="15"/>
  <c r="AW152" i="15"/>
  <c r="BU149" i="15"/>
  <c r="AJ149" i="15"/>
  <c r="BX146" i="15"/>
  <c r="AK146" i="15"/>
  <c r="BT143" i="15"/>
  <c r="AG143" i="15"/>
  <c r="BZ140" i="15"/>
  <c r="AL140" i="15"/>
  <c r="BV137" i="15"/>
  <c r="AR137" i="15"/>
  <c r="P137" i="15"/>
  <c r="BZ134" i="15"/>
  <c r="AX134" i="15"/>
  <c r="V134" i="15"/>
  <c r="BV131" i="15"/>
  <c r="AT131" i="15"/>
  <c r="R131" i="15"/>
  <c r="CB128" i="15"/>
  <c r="AZ128" i="15"/>
  <c r="V128" i="15"/>
  <c r="BW125" i="15"/>
  <c r="AU125" i="15"/>
  <c r="R125" i="15"/>
  <c r="BZ122" i="15"/>
  <c r="AX122" i="15"/>
  <c r="V122" i="15"/>
  <c r="BX119" i="15"/>
  <c r="AU119" i="15"/>
  <c r="S119" i="15"/>
  <c r="BY116" i="15"/>
  <c r="BB116" i="15"/>
  <c r="AM116" i="15"/>
  <c r="Z116" i="15"/>
  <c r="K116" i="15"/>
  <c r="CJ113" i="15"/>
  <c r="BU113" i="15"/>
  <c r="BH113" i="15"/>
  <c r="AS113" i="15"/>
  <c r="AE113" i="15"/>
  <c r="Q113" i="15"/>
  <c r="C113" i="15"/>
  <c r="CL110" i="15"/>
  <c r="CB110" i="15"/>
  <c r="BQ110" i="15"/>
  <c r="BF110" i="15"/>
  <c r="AV110" i="15"/>
  <c r="AK110" i="15"/>
  <c r="Z110" i="15"/>
  <c r="P110" i="15"/>
  <c r="CV107" i="15"/>
  <c r="CL107" i="15"/>
  <c r="CA107" i="15"/>
  <c r="BP107" i="15"/>
  <c r="BF107" i="15"/>
  <c r="AU107" i="15"/>
  <c r="AJ107" i="15"/>
  <c r="Z107" i="15"/>
  <c r="O107" i="15"/>
  <c r="CS104" i="15"/>
  <c r="CH104" i="15"/>
  <c r="BX104" i="15"/>
  <c r="BM104" i="15"/>
  <c r="BB104" i="15"/>
  <c r="AR104" i="15"/>
  <c r="AG104" i="15"/>
  <c r="V104" i="15"/>
  <c r="L104" i="15"/>
  <c r="CR98" i="15"/>
  <c r="CG98" i="15"/>
  <c r="BV98" i="15"/>
  <c r="BL98" i="15"/>
  <c r="BA98" i="15"/>
  <c r="AP98" i="15"/>
  <c r="AF98" i="15"/>
  <c r="U98" i="15"/>
  <c r="J98" i="15"/>
  <c r="CQ95" i="15"/>
  <c r="CF95" i="15"/>
  <c r="BV95" i="15"/>
  <c r="BK95" i="15"/>
  <c r="AZ95" i="15"/>
  <c r="AP95" i="15"/>
  <c r="AE95" i="15"/>
  <c r="T95" i="15"/>
  <c r="J95" i="15"/>
  <c r="R158" i="15"/>
  <c r="AV155" i="15"/>
  <c r="CN152" i="15"/>
  <c r="BD149" i="15"/>
  <c r="AH146" i="15"/>
  <c r="CK143" i="15"/>
  <c r="O143" i="15"/>
  <c r="BL140" i="15"/>
  <c r="BG137" i="15"/>
  <c r="B137" i="15"/>
  <c r="CO134" i="15"/>
  <c r="AJ134" i="15"/>
  <c r="BH131" i="15"/>
  <c r="C131" i="15"/>
  <c r="CP128" i="15"/>
  <c r="AK128" i="15"/>
  <c r="BH125" i="15"/>
  <c r="CO122" i="15"/>
  <c r="AJ122" i="15"/>
  <c r="BJ119" i="15"/>
  <c r="CM116" i="15"/>
  <c r="AU116" i="15"/>
  <c r="R116" i="15"/>
  <c r="CC113" i="15"/>
  <c r="AZ113" i="15"/>
  <c r="X113" i="15"/>
  <c r="CK110" i="15"/>
  <c r="BP110" i="15"/>
  <c r="AT110" i="15"/>
  <c r="Y110" i="15"/>
  <c r="CQ107" i="15"/>
  <c r="BV107" i="15"/>
  <c r="AZ107" i="15"/>
  <c r="AE107" i="15"/>
  <c r="J107" i="15"/>
  <c r="CN104" i="15"/>
  <c r="BR104" i="15"/>
  <c r="AW104" i="15"/>
  <c r="AB104" i="15"/>
  <c r="F104" i="15"/>
  <c r="CV98" i="15"/>
  <c r="CF98" i="15"/>
  <c r="BQ98" i="15"/>
  <c r="BE98" i="15"/>
  <c r="AO98" i="15"/>
  <c r="Z98" i="15"/>
  <c r="N98" i="15"/>
  <c r="CM95" i="15"/>
  <c r="CA95" i="15"/>
  <c r="BL95" i="15"/>
  <c r="AV95" i="15"/>
  <c r="AJ95" i="15"/>
  <c r="V95" i="15"/>
  <c r="F95" i="15"/>
  <c r="CT92" i="15"/>
  <c r="CJ92" i="15"/>
  <c r="BY92" i="15"/>
  <c r="BN92" i="15"/>
  <c r="BD92" i="15"/>
  <c r="AS92" i="15"/>
  <c r="AH92" i="15"/>
  <c r="X92" i="15"/>
  <c r="M92" i="15"/>
  <c r="B92" i="15"/>
  <c r="CT89" i="15"/>
  <c r="CI89" i="15"/>
  <c r="BX89" i="15"/>
  <c r="BN89" i="15"/>
  <c r="BC89" i="15"/>
  <c r="AR89" i="15"/>
  <c r="AH89" i="15"/>
  <c r="W89" i="15"/>
  <c r="L89" i="15"/>
  <c r="B89" i="15"/>
  <c r="CV86" i="15"/>
  <c r="CK86" i="15"/>
  <c r="BZ86" i="15"/>
  <c r="BP86" i="15"/>
  <c r="BE86" i="15"/>
  <c r="AT86" i="15"/>
  <c r="CE161" i="15"/>
  <c r="K155" i="15"/>
  <c r="BX152" i="15"/>
  <c r="X149" i="15"/>
  <c r="CO146" i="15"/>
  <c r="R146" i="15"/>
  <c r="BM143" i="15"/>
  <c r="BF140" i="15"/>
  <c r="AM137" i="15"/>
  <c r="BR134" i="15"/>
  <c r="M134" i="15"/>
  <c r="CT131" i="15"/>
  <c r="AN131" i="15"/>
  <c r="BP128" i="15"/>
  <c r="J128" i="15"/>
  <c r="CT125" i="15"/>
  <c r="AP125" i="15"/>
  <c r="BN122" i="15"/>
  <c r="I122" i="15"/>
  <c r="CU119" i="15"/>
  <c r="AP119" i="15"/>
  <c r="BQ116" i="15"/>
  <c r="AH116" i="15"/>
  <c r="F116" i="15"/>
  <c r="CV113" i="15"/>
  <c r="BT113" i="15"/>
  <c r="AR113" i="15"/>
  <c r="O113" i="15"/>
  <c r="CG110" i="15"/>
  <c r="BL110" i="15"/>
  <c r="AP110" i="15"/>
  <c r="U110" i="15"/>
  <c r="CH107" i="15"/>
  <c r="BL107" i="15"/>
  <c r="AQ107" i="15"/>
  <c r="V107" i="15"/>
  <c r="CD104" i="15"/>
  <c r="BI104" i="15"/>
  <c r="AN104" i="15"/>
  <c r="R104" i="15"/>
  <c r="CP98" i="15"/>
  <c r="CB98" i="15"/>
  <c r="BP98" i="15"/>
  <c r="AZ98" i="15"/>
  <c r="AK98" i="15"/>
  <c r="Y98" i="15"/>
  <c r="I98" i="15"/>
  <c r="CL95" i="15"/>
  <c r="BW95" i="15"/>
  <c r="BG95" i="15"/>
  <c r="AU95" i="15"/>
  <c r="AF95" i="15"/>
  <c r="P95" i="15"/>
  <c r="CS92" i="15"/>
  <c r="CH92" i="15"/>
  <c r="BX92" i="15"/>
  <c r="BM92" i="15"/>
  <c r="BB92" i="15"/>
  <c r="AR92" i="15"/>
  <c r="AG92" i="15"/>
  <c r="V92" i="15"/>
  <c r="L92" i="15"/>
  <c r="CP89" i="15"/>
  <c r="CE89" i="15"/>
  <c r="BT89" i="15"/>
  <c r="BJ89" i="15"/>
  <c r="AY89" i="15"/>
  <c r="AN89" i="15"/>
  <c r="AD89" i="15"/>
  <c r="S89" i="15"/>
  <c r="H89" i="15"/>
  <c r="CR86" i="15"/>
  <c r="CG86" i="15"/>
  <c r="BV86" i="15"/>
  <c r="BL86" i="15"/>
  <c r="BA86" i="15"/>
  <c r="AP86" i="15"/>
  <c r="AF86" i="15"/>
  <c r="U86" i="15"/>
  <c r="J86" i="15"/>
  <c r="CQ83" i="15"/>
  <c r="CF83" i="15"/>
  <c r="BV83" i="15"/>
  <c r="BK83" i="15"/>
  <c r="AZ83" i="15"/>
  <c r="AP83" i="15"/>
  <c r="AE83" i="15"/>
  <c r="T83" i="15"/>
  <c r="J83" i="15"/>
  <c r="CN80" i="15"/>
  <c r="CC80" i="15"/>
  <c r="BR80" i="15"/>
  <c r="BH80" i="15"/>
  <c r="AW80" i="15"/>
  <c r="AL80" i="15"/>
  <c r="AB80" i="15"/>
  <c r="Q80" i="15"/>
  <c r="F80" i="15"/>
  <c r="AV161" i="15"/>
  <c r="CJ158" i="15"/>
  <c r="AN152" i="15"/>
  <c r="CO149" i="15"/>
  <c r="P149" i="15"/>
  <c r="BT146" i="15"/>
  <c r="AZ143" i="15"/>
  <c r="AA140" i="15"/>
  <c r="CN137" i="15"/>
  <c r="AE137" i="15"/>
  <c r="BM134" i="15"/>
  <c r="H134" i="15"/>
  <c r="CJ131" i="15"/>
  <c r="AE131" i="15"/>
  <c r="BM128" i="15"/>
  <c r="I128" i="15"/>
  <c r="CL125" i="15"/>
  <c r="AF125" i="15"/>
  <c r="BM122" i="15"/>
  <c r="H122" i="15"/>
  <c r="CL119" i="15"/>
  <c r="AH119" i="15"/>
  <c r="BK116" i="15"/>
  <c r="AG116" i="15"/>
  <c r="CQ113" i="15"/>
  <c r="BO113" i="15"/>
  <c r="AM113" i="15"/>
  <c r="I113" i="15"/>
  <c r="CV110" i="15"/>
  <c r="BZ110" i="15"/>
  <c r="BE110" i="15"/>
  <c r="AJ110" i="15"/>
  <c r="N110" i="15"/>
  <c r="CF107" i="15"/>
  <c r="BK107" i="15"/>
  <c r="AP107" i="15"/>
  <c r="T107" i="15"/>
  <c r="CC104" i="15"/>
  <c r="BH104" i="15"/>
  <c r="AL104" i="15"/>
  <c r="Q104" i="15"/>
  <c r="CL98" i="15"/>
  <c r="BZ98" i="15"/>
  <c r="BJ98" i="15"/>
  <c r="AV98" i="15"/>
  <c r="AJ98" i="15"/>
  <c r="T98" i="15"/>
  <c r="CV95" i="15"/>
  <c r="CH95" i="15"/>
  <c r="BR95" i="15"/>
  <c r="BF95" i="15"/>
  <c r="AQ95" i="15"/>
  <c r="AA95" i="15"/>
  <c r="O95" i="15"/>
  <c r="CO92" i="15"/>
  <c r="CD92" i="15"/>
  <c r="BT92" i="15"/>
  <c r="BI92" i="15"/>
  <c r="AX92" i="15"/>
  <c r="AN92" i="15"/>
  <c r="AC92" i="15"/>
  <c r="R92" i="15"/>
  <c r="H92" i="15"/>
  <c r="CN89" i="15"/>
  <c r="CD89" i="15"/>
  <c r="BS89" i="15"/>
  <c r="BH89" i="15"/>
  <c r="AX89" i="15"/>
  <c r="AM89" i="15"/>
  <c r="AB89" i="15"/>
  <c r="R89" i="15"/>
  <c r="G89" i="15"/>
  <c r="CP86" i="15"/>
  <c r="CF86" i="15"/>
  <c r="BU86" i="15"/>
  <c r="BJ86" i="15"/>
  <c r="AZ86" i="15"/>
  <c r="AO86" i="15"/>
  <c r="BN158" i="15"/>
  <c r="BD146" i="15"/>
  <c r="U116" i="15"/>
  <c r="BE113" i="15"/>
  <c r="AF110" i="15"/>
  <c r="CR107" i="15"/>
  <c r="K107" i="15"/>
  <c r="BT104" i="15"/>
  <c r="BU98" i="15"/>
  <c r="P98" i="15"/>
  <c r="CR95" i="15"/>
  <c r="AL95" i="15"/>
  <c r="BH92" i="15"/>
  <c r="Q92" i="15"/>
  <c r="CU89" i="15"/>
  <c r="BD89" i="15"/>
  <c r="N89" i="15"/>
  <c r="BF86" i="15"/>
  <c r="AD86" i="15"/>
  <c r="P86" i="15"/>
  <c r="CR83" i="15"/>
  <c r="CB83" i="15"/>
  <c r="BP83" i="15"/>
  <c r="BB83" i="15"/>
  <c r="AL83" i="15"/>
  <c r="Z83" i="15"/>
  <c r="K83" i="15"/>
  <c r="CJ80" i="15"/>
  <c r="BX80" i="15"/>
  <c r="BI80" i="15"/>
  <c r="AS80" i="15"/>
  <c r="AG80" i="15"/>
  <c r="R80" i="15"/>
  <c r="B80" i="15"/>
  <c r="CV77" i="15"/>
  <c r="CK77" i="15"/>
  <c r="BZ77" i="15"/>
  <c r="BP77" i="15"/>
  <c r="BE77" i="15"/>
  <c r="AT77" i="15"/>
  <c r="AJ77" i="15"/>
  <c r="Y77" i="15"/>
  <c r="N77" i="15"/>
  <c r="CR74" i="15"/>
  <c r="CL74" i="15"/>
  <c r="CD74" i="15"/>
  <c r="BW74" i="15"/>
  <c r="BP74" i="15"/>
  <c r="BH74" i="15"/>
  <c r="BB74" i="15"/>
  <c r="AU74" i="15"/>
  <c r="AM74" i="15"/>
  <c r="AF74" i="15"/>
  <c r="Z74" i="15"/>
  <c r="R74" i="15"/>
  <c r="K74" i="15"/>
  <c r="CV71" i="15"/>
  <c r="CP71" i="15"/>
  <c r="CH71" i="15"/>
  <c r="CA71" i="15"/>
  <c r="BT71" i="15"/>
  <c r="BL71" i="15"/>
  <c r="BF71" i="15"/>
  <c r="AY71" i="15"/>
  <c r="AQ71" i="15"/>
  <c r="AJ71" i="15"/>
  <c r="AD71" i="15"/>
  <c r="V71" i="15"/>
  <c r="O71" i="15"/>
  <c r="H71" i="15"/>
  <c r="CT68" i="15"/>
  <c r="CM68" i="15"/>
  <c r="CE68" i="15"/>
  <c r="BY68" i="15"/>
  <c r="BR68" i="15"/>
  <c r="BJ68" i="15"/>
  <c r="BC68" i="15"/>
  <c r="AW68" i="15"/>
  <c r="AO68" i="15"/>
  <c r="AH68" i="15"/>
  <c r="AA68" i="15"/>
  <c r="S68" i="15"/>
  <c r="M68" i="15"/>
  <c r="F68" i="15"/>
  <c r="CR65" i="15"/>
  <c r="CK65" i="15"/>
  <c r="CE65" i="15"/>
  <c r="BW65" i="15"/>
  <c r="BP65" i="15"/>
  <c r="BI65" i="15"/>
  <c r="BA65" i="15"/>
  <c r="AU65" i="15"/>
  <c r="AN65" i="15"/>
  <c r="AF65" i="15"/>
  <c r="Y65" i="15"/>
  <c r="S65" i="15"/>
  <c r="K65" i="15"/>
  <c r="CP62" i="15"/>
  <c r="CH62" i="15"/>
  <c r="CA62" i="15"/>
  <c r="BU62" i="15"/>
  <c r="BM62" i="15"/>
  <c r="BF62" i="15"/>
  <c r="AY62" i="15"/>
  <c r="AQ62" i="15"/>
  <c r="AK62" i="15"/>
  <c r="AD62" i="15"/>
  <c r="V62" i="15"/>
  <c r="P62" i="15"/>
  <c r="K62" i="15"/>
  <c r="CS59" i="15"/>
  <c r="CM59" i="15"/>
  <c r="CH59" i="15"/>
  <c r="CC59" i="15"/>
  <c r="BW59" i="15"/>
  <c r="BR59" i="15"/>
  <c r="BM59" i="15"/>
  <c r="BG59" i="15"/>
  <c r="BB59" i="15"/>
  <c r="AW59" i="15"/>
  <c r="AQ59" i="15"/>
  <c r="AL59" i="15"/>
  <c r="AG59" i="15"/>
  <c r="AA59" i="15"/>
  <c r="V59" i="15"/>
  <c r="Q59" i="15"/>
  <c r="K59" i="15"/>
  <c r="F59" i="15"/>
  <c r="K161" i="15"/>
  <c r="BJ149" i="15"/>
  <c r="AC113" i="15"/>
  <c r="CR110" i="15"/>
  <c r="J110" i="15"/>
  <c r="BW107" i="15"/>
  <c r="AX104" i="15"/>
  <c r="BF98" i="15"/>
  <c r="CB95" i="15"/>
  <c r="Z95" i="15"/>
  <c r="CN92" i="15"/>
  <c r="AW92" i="15"/>
  <c r="F92" i="15"/>
  <c r="CJ89" i="15"/>
  <c r="AT89" i="15"/>
  <c r="C89" i="15"/>
  <c r="CL86" i="15"/>
  <c r="AV86" i="15"/>
  <c r="Z86" i="15"/>
  <c r="N86" i="15"/>
  <c r="CM83" i="15"/>
  <c r="CA83" i="15"/>
  <c r="BL83" i="15"/>
  <c r="AV83" i="15"/>
  <c r="AJ83" i="15"/>
  <c r="V83" i="15"/>
  <c r="F83" i="15"/>
  <c r="CT80" i="15"/>
  <c r="CH80" i="15"/>
  <c r="BT80" i="15"/>
  <c r="BD80" i="15"/>
  <c r="AR80" i="15"/>
  <c r="AC80" i="15"/>
  <c r="M80" i="15"/>
  <c r="CR77" i="15"/>
  <c r="CG77" i="15"/>
  <c r="BV77" i="15"/>
  <c r="BL77" i="15"/>
  <c r="BA77" i="15"/>
  <c r="AP77" i="15"/>
  <c r="AF77" i="15"/>
  <c r="U77" i="15"/>
  <c r="J77" i="15"/>
  <c r="CQ74" i="15"/>
  <c r="CI74" i="15"/>
  <c r="CB74" i="15"/>
  <c r="BV74" i="15"/>
  <c r="BN74" i="15"/>
  <c r="BG74" i="15"/>
  <c r="AZ74" i="15"/>
  <c r="AR74" i="15"/>
  <c r="AL74" i="15"/>
  <c r="AE74" i="15"/>
  <c r="W74" i="15"/>
  <c r="P74" i="15"/>
  <c r="J74" i="15"/>
  <c r="B74" i="15"/>
  <c r="CU71" i="15"/>
  <c r="CM71" i="15"/>
  <c r="CF71" i="15"/>
  <c r="BZ71" i="15"/>
  <c r="BR71" i="15"/>
  <c r="BK71" i="15"/>
  <c r="BD71" i="15"/>
  <c r="AV71" i="15"/>
  <c r="AP71" i="15"/>
  <c r="AI71" i="15"/>
  <c r="AA71" i="15"/>
  <c r="T71" i="15"/>
  <c r="N71" i="15"/>
  <c r="F71" i="15"/>
  <c r="CS68" i="15"/>
  <c r="CK68" i="15"/>
  <c r="CD68" i="15"/>
  <c r="BW68" i="15"/>
  <c r="BO68" i="15"/>
  <c r="BI68" i="15"/>
  <c r="BB68" i="15"/>
  <c r="AT68" i="15"/>
  <c r="AM68" i="15"/>
  <c r="AG68" i="15"/>
  <c r="Y68" i="15"/>
  <c r="R68" i="15"/>
  <c r="K68" i="15"/>
  <c r="C68" i="15"/>
  <c r="CW65" i="15"/>
  <c r="CQ65" i="15"/>
  <c r="CJ65" i="15"/>
  <c r="CB65" i="15"/>
  <c r="BU65" i="15"/>
  <c r="BO65" i="15"/>
  <c r="BG65" i="15"/>
  <c r="AZ65" i="15"/>
  <c r="AS65" i="15"/>
  <c r="AK65" i="15"/>
  <c r="AE65" i="15"/>
  <c r="X65" i="15"/>
  <c r="P65" i="15"/>
  <c r="I65" i="15"/>
  <c r="C65" i="15"/>
  <c r="CU62" i="15"/>
  <c r="CM62" i="15"/>
  <c r="CG62" i="15"/>
  <c r="BZ62" i="15"/>
  <c r="BR62" i="15"/>
  <c r="BK62" i="15"/>
  <c r="BE62" i="15"/>
  <c r="AW62" i="15"/>
  <c r="AP62" i="15"/>
  <c r="AI62" i="15"/>
  <c r="AA62" i="15"/>
  <c r="U62" i="15"/>
  <c r="O62" i="15"/>
  <c r="I62" i="15"/>
  <c r="CQ59" i="15"/>
  <c r="CL59" i="15"/>
  <c r="CG59" i="15"/>
  <c r="CA59" i="15"/>
  <c r="BV59" i="15"/>
  <c r="BQ59" i="15"/>
  <c r="BK59" i="15"/>
  <c r="BF59" i="15"/>
  <c r="BA59" i="15"/>
  <c r="AU59" i="15"/>
  <c r="AP59" i="15"/>
  <c r="AK59" i="15"/>
  <c r="AE59" i="15"/>
  <c r="Z59" i="15"/>
  <c r="U59" i="15"/>
  <c r="O59" i="15"/>
  <c r="J59" i="15"/>
  <c r="CS56" i="15"/>
  <c r="CN56" i="15"/>
  <c r="CI56" i="15"/>
  <c r="CC56" i="15"/>
  <c r="BX56" i="15"/>
  <c r="BS56" i="15"/>
  <c r="BM56" i="15"/>
  <c r="BH56" i="15"/>
  <c r="BC56" i="15"/>
  <c r="AW56" i="15"/>
  <c r="AR56" i="15"/>
  <c r="AM56" i="15"/>
  <c r="AG56" i="15"/>
  <c r="AB56" i="15"/>
  <c r="W56" i="15"/>
  <c r="Q56" i="15"/>
  <c r="L56" i="15"/>
  <c r="G56" i="15"/>
  <c r="CT53" i="15"/>
  <c r="CN53" i="15"/>
  <c r="CI53" i="15"/>
  <c r="CD53" i="15"/>
  <c r="BX53" i="15"/>
  <c r="BS53" i="15"/>
  <c r="BN53" i="15"/>
  <c r="BH53" i="15"/>
  <c r="BC53" i="15"/>
  <c r="AX53" i="15"/>
  <c r="AR53" i="15"/>
  <c r="AM53" i="15"/>
  <c r="AH53" i="15"/>
  <c r="AB53" i="15"/>
  <c r="W53" i="15"/>
  <c r="R53" i="15"/>
  <c r="AA152" i="15"/>
  <c r="CQ140" i="15"/>
  <c r="BP137" i="15"/>
  <c r="CT134" i="15"/>
  <c r="BP131" i="15"/>
  <c r="CR128" i="15"/>
  <c r="BR125" i="15"/>
  <c r="CP122" i="15"/>
  <c r="BS119" i="15"/>
  <c r="CS116" i="15"/>
  <c r="B113" i="15"/>
  <c r="BV110" i="15"/>
  <c r="BB107" i="15"/>
  <c r="AC104" i="15"/>
  <c r="AT98" i="15"/>
  <c r="BP95" i="15"/>
  <c r="K95" i="15"/>
  <c r="CC92" i="15"/>
  <c r="AL92" i="15"/>
  <c r="BZ89" i="15"/>
  <c r="AI89" i="15"/>
  <c r="K137" i="15"/>
  <c r="L125" i="15"/>
  <c r="CI113" i="15"/>
  <c r="BR92" i="15"/>
  <c r="BO89" i="15"/>
  <c r="CB86" i="15"/>
  <c r="Y86" i="15"/>
  <c r="CH83" i="15"/>
  <c r="BF83" i="15"/>
  <c r="AA83" i="15"/>
  <c r="CD80" i="15"/>
  <c r="BB80" i="15"/>
  <c r="X80" i="15"/>
  <c r="CL77" i="15"/>
  <c r="BQ77" i="15"/>
  <c r="AV77" i="15"/>
  <c r="Z77" i="15"/>
  <c r="CN74" i="15"/>
  <c r="CA74" i="15"/>
  <c r="Y143" i="15"/>
  <c r="L131" i="15"/>
  <c r="N119" i="15"/>
  <c r="AF107" i="15"/>
  <c r="H104" i="15"/>
  <c r="AD98" i="15"/>
  <c r="AK86" i="15"/>
  <c r="I86" i="15"/>
  <c r="CV83" i="15"/>
  <c r="BR83" i="15"/>
  <c r="AQ83" i="15"/>
  <c r="O83" i="15"/>
  <c r="CS80" i="15"/>
  <c r="BN80" i="15"/>
  <c r="AN80" i="15"/>
  <c r="L80" i="15"/>
  <c r="CW77" i="15"/>
  <c r="CB77" i="15"/>
  <c r="BF77" i="15"/>
  <c r="AK77" i="15"/>
  <c r="P77" i="15"/>
  <c r="CH74" i="15"/>
  <c r="BS74" i="15"/>
  <c r="BF74" i="15"/>
  <c r="AQ74" i="15"/>
  <c r="AB74" i="15"/>
  <c r="O74" i="15"/>
  <c r="CL71" i="15"/>
  <c r="BW71" i="15"/>
  <c r="BJ71" i="15"/>
  <c r="AU71" i="15"/>
  <c r="AF71" i="15"/>
  <c r="S71" i="15"/>
  <c r="CI68" i="15"/>
  <c r="BU68" i="15"/>
  <c r="BG68" i="15"/>
  <c r="AS68" i="15"/>
  <c r="AD68" i="15"/>
  <c r="Q68" i="15"/>
  <c r="B68" i="15"/>
  <c r="CU65" i="15"/>
  <c r="CF65" i="15"/>
  <c r="BQ65" i="15"/>
  <c r="BD65" i="15"/>
  <c r="AO65" i="15"/>
  <c r="AA65" i="15"/>
  <c r="M65" i="15"/>
  <c r="CK62" i="15"/>
  <c r="BV62" i="15"/>
  <c r="BG62" i="15"/>
  <c r="AT62" i="15"/>
  <c r="AE62" i="15"/>
  <c r="Q62" i="15"/>
  <c r="G62" i="15"/>
  <c r="CU59" i="15"/>
  <c r="CK59" i="15"/>
  <c r="BZ59" i="15"/>
  <c r="BO59" i="15"/>
  <c r="BE59" i="15"/>
  <c r="AT59" i="15"/>
  <c r="AI59" i="15"/>
  <c r="Y59" i="15"/>
  <c r="N59" i="15"/>
  <c r="C59" i="15"/>
  <c r="CQ56" i="15"/>
  <c r="CJ56" i="15"/>
  <c r="CB56" i="15"/>
  <c r="BU56" i="15"/>
  <c r="BO56" i="15"/>
  <c r="BG56" i="15"/>
  <c r="AZ56" i="15"/>
  <c r="AS56" i="15"/>
  <c r="AK56" i="15"/>
  <c r="AE56" i="15"/>
  <c r="X56" i="15"/>
  <c r="P56" i="15"/>
  <c r="I56" i="15"/>
  <c r="C56" i="15"/>
  <c r="CU53" i="15"/>
  <c r="CM53" i="15"/>
  <c r="CF53" i="15"/>
  <c r="BZ53" i="15"/>
  <c r="BR53" i="15"/>
  <c r="BK53" i="15"/>
  <c r="BD53" i="15"/>
  <c r="AV53" i="15"/>
  <c r="AP53" i="15"/>
  <c r="AI53" i="15"/>
  <c r="AA53" i="15"/>
  <c r="T53" i="15"/>
  <c r="N53" i="15"/>
  <c r="H53" i="15"/>
  <c r="C53" i="15"/>
  <c r="CR50" i="15"/>
  <c r="CL50" i="15"/>
  <c r="CG50" i="15"/>
  <c r="CB50" i="15"/>
  <c r="BV50" i="15"/>
  <c r="BQ50" i="15"/>
  <c r="BL50" i="15"/>
  <c r="BF50" i="15"/>
  <c r="BA50" i="15"/>
  <c r="AV50" i="15"/>
  <c r="AP50" i="15"/>
  <c r="AK50" i="15"/>
  <c r="AF50" i="15"/>
  <c r="Z50" i="15"/>
  <c r="U50" i="15"/>
  <c r="P50" i="15"/>
  <c r="J50" i="15"/>
  <c r="CR47" i="15"/>
  <c r="CM47" i="15"/>
  <c r="CH47" i="15"/>
  <c r="CB47" i="15"/>
  <c r="BW47" i="15"/>
  <c r="BR47" i="15"/>
  <c r="BL47" i="15"/>
  <c r="BG47" i="15"/>
  <c r="BB47" i="15"/>
  <c r="AV47" i="15"/>
  <c r="AQ47" i="15"/>
  <c r="AL47" i="15"/>
  <c r="AF47" i="15"/>
  <c r="AA47" i="15"/>
  <c r="V47" i="15"/>
  <c r="P47" i="15"/>
  <c r="K47" i="15"/>
  <c r="F47" i="15"/>
  <c r="CT44" i="15"/>
  <c r="CO44" i="15"/>
  <c r="CJ44" i="15"/>
  <c r="CD44" i="15"/>
  <c r="BY44" i="15"/>
  <c r="BT44" i="15"/>
  <c r="BN44" i="15"/>
  <c r="BI44" i="15"/>
  <c r="BD44" i="15"/>
  <c r="AX44" i="15"/>
  <c r="AS44" i="15"/>
  <c r="AN44" i="15"/>
  <c r="AH44" i="15"/>
  <c r="AC44" i="15"/>
  <c r="X44" i="15"/>
  <c r="R44" i="15"/>
  <c r="M44" i="15"/>
  <c r="H44" i="15"/>
  <c r="B44" i="15"/>
  <c r="CU41" i="15"/>
  <c r="CP41" i="15"/>
  <c r="CJ41" i="15"/>
  <c r="CE41" i="15"/>
  <c r="BZ41" i="15"/>
  <c r="BT41" i="15"/>
  <c r="BO41" i="15"/>
  <c r="BJ41" i="15"/>
  <c r="BD41" i="15"/>
  <c r="AY41" i="15"/>
  <c r="AT41" i="15"/>
  <c r="AN41" i="15"/>
  <c r="AI41" i="15"/>
  <c r="AD41" i="15"/>
  <c r="X41" i="15"/>
  <c r="S41" i="15"/>
  <c r="N41" i="15"/>
  <c r="T140" i="15"/>
  <c r="AW116" i="15"/>
  <c r="CK98" i="15"/>
  <c r="BQ86" i="15"/>
  <c r="BG83" i="15"/>
  <c r="BY80" i="15"/>
  <c r="V80" i="15"/>
  <c r="CP77" i="15"/>
  <c r="AZ77" i="15"/>
  <c r="I77" i="15"/>
  <c r="CM74" i="15"/>
  <c r="BL74" i="15"/>
  <c r="AV74" i="15"/>
  <c r="AA74" i="15"/>
  <c r="G74" i="15"/>
  <c r="CR71" i="15"/>
  <c r="CB71" i="15"/>
  <c r="BG71" i="15"/>
  <c r="AN71" i="15"/>
  <c r="X71" i="15"/>
  <c r="C71" i="15"/>
  <c r="CP68" i="15"/>
  <c r="BZ68" i="15"/>
  <c r="BE68" i="15"/>
  <c r="AL68" i="15"/>
  <c r="V68" i="15"/>
  <c r="CM65" i="15"/>
  <c r="BT65" i="15"/>
  <c r="AY65" i="15"/>
  <c r="AI65" i="15"/>
  <c r="O65" i="15"/>
  <c r="CE62" i="15"/>
  <c r="BO62" i="15"/>
  <c r="AU62" i="15"/>
  <c r="Z62" i="15"/>
  <c r="L62" i="15"/>
  <c r="CI59" i="15"/>
  <c r="BU59" i="15"/>
  <c r="BI59" i="15"/>
  <c r="AS59" i="15"/>
  <c r="AD59" i="15"/>
  <c r="R59" i="15"/>
  <c r="B59" i="15"/>
  <c r="CU56" i="15"/>
  <c r="CK56" i="15"/>
  <c r="CA56" i="15"/>
  <c r="BQ56" i="15"/>
  <c r="BI56" i="15"/>
  <c r="AY56" i="15"/>
  <c r="AO56" i="15"/>
  <c r="AF56" i="15"/>
  <c r="U56" i="15"/>
  <c r="M56" i="15"/>
  <c r="CR53" i="15"/>
  <c r="CJ53" i="15"/>
  <c r="CA53" i="15"/>
  <c r="BP53" i="15"/>
  <c r="BG53" i="15"/>
  <c r="AY53" i="15"/>
  <c r="AN53" i="15"/>
  <c r="AE53" i="15"/>
  <c r="V53" i="15"/>
  <c r="L53" i="15"/>
  <c r="F53" i="15"/>
  <c r="CP50" i="15"/>
  <c r="CJ50" i="15"/>
  <c r="CC50" i="15"/>
  <c r="BU50" i="15"/>
  <c r="BN50" i="15"/>
  <c r="BH50" i="15"/>
  <c r="AZ50" i="15"/>
  <c r="AS50" i="15"/>
  <c r="AL50" i="15"/>
  <c r="AD50" i="15"/>
  <c r="X50" i="15"/>
  <c r="Q50" i="15"/>
  <c r="I50" i="15"/>
  <c r="B50" i="15"/>
  <c r="CU47" i="15"/>
  <c r="CN47" i="15"/>
  <c r="CF47" i="15"/>
  <c r="BZ47" i="15"/>
  <c r="BS47" i="15"/>
  <c r="BK47" i="15"/>
  <c r="BD47" i="15"/>
  <c r="AX47" i="15"/>
  <c r="AP47" i="15"/>
  <c r="AI47" i="15"/>
  <c r="AB47" i="15"/>
  <c r="T47" i="15"/>
  <c r="N47" i="15"/>
  <c r="G47" i="15"/>
  <c r="CS44" i="15"/>
  <c r="CL44" i="15"/>
  <c r="CF44" i="15"/>
  <c r="BX44" i="15"/>
  <c r="BQ44" i="15"/>
  <c r="BJ44" i="15"/>
  <c r="BB44" i="15"/>
  <c r="AV44" i="15"/>
  <c r="AO44" i="15"/>
  <c r="AG44" i="15"/>
  <c r="Z44" i="15"/>
  <c r="T44" i="15"/>
  <c r="L44" i="15"/>
  <c r="CV41" i="15"/>
  <c r="CN41" i="15"/>
  <c r="CH41" i="15"/>
  <c r="CA41" i="15"/>
  <c r="BS41" i="15"/>
  <c r="BL41" i="15"/>
  <c r="BF41" i="15"/>
  <c r="AX41" i="15"/>
  <c r="AQ41" i="15"/>
  <c r="AJ41" i="15"/>
  <c r="AB41" i="15"/>
  <c r="V41" i="15"/>
  <c r="O41" i="15"/>
  <c r="H41" i="15"/>
  <c r="C41" i="15"/>
  <c r="CW38" i="15"/>
  <c r="CR38" i="15"/>
  <c r="CL38" i="15"/>
  <c r="CG38" i="15"/>
  <c r="CB38" i="15"/>
  <c r="BV38" i="15"/>
  <c r="BQ38" i="15"/>
  <c r="BL38" i="15"/>
  <c r="BF38" i="15"/>
  <c r="BA38" i="15"/>
  <c r="AV38" i="15"/>
  <c r="AP38" i="15"/>
  <c r="AK38" i="15"/>
  <c r="AF38" i="15"/>
  <c r="Z38" i="15"/>
  <c r="U38" i="15"/>
  <c r="P38" i="15"/>
  <c r="J38" i="15"/>
  <c r="CS35" i="15"/>
  <c r="CN35" i="15"/>
  <c r="CI35" i="15"/>
  <c r="CC35" i="15"/>
  <c r="BX35" i="15"/>
  <c r="BS35" i="15"/>
  <c r="BM35" i="15"/>
  <c r="BH35" i="15"/>
  <c r="BC35" i="15"/>
  <c r="AW35" i="15"/>
  <c r="AR35" i="15"/>
  <c r="AM35" i="15"/>
  <c r="AG35" i="15"/>
  <c r="AB35" i="15"/>
  <c r="W35" i="15"/>
  <c r="Q35" i="15"/>
  <c r="L35" i="15"/>
  <c r="G35" i="15"/>
  <c r="CT32" i="15"/>
  <c r="CO32" i="15"/>
  <c r="CI32" i="15"/>
  <c r="CD32" i="15"/>
  <c r="BY32" i="15"/>
  <c r="BS32" i="15"/>
  <c r="BN32" i="15"/>
  <c r="BI32" i="15"/>
  <c r="BC32" i="15"/>
  <c r="AX32" i="15"/>
  <c r="BX155" i="15"/>
  <c r="AO134" i="15"/>
  <c r="BA110" i="15"/>
  <c r="X89" i="15"/>
  <c r="AJ86" i="15"/>
  <c r="AU83" i="15"/>
  <c r="BM80" i="15"/>
  <c r="H80" i="15"/>
  <c r="CF77" i="15"/>
  <c r="AO77" i="15"/>
  <c r="CF74" i="15"/>
  <c r="BK74" i="15"/>
  <c r="AP74" i="15"/>
  <c r="V74" i="15"/>
  <c r="F74" i="15"/>
  <c r="CQ71" i="15"/>
  <c r="BV71" i="15"/>
  <c r="BB71" i="15"/>
  <c r="AL71" i="15"/>
  <c r="P71" i="15"/>
  <c r="CO68" i="15"/>
  <c r="BS68" i="15"/>
  <c r="AY68" i="15"/>
  <c r="AI68" i="15"/>
  <c r="N68" i="15"/>
  <c r="CG65" i="15"/>
  <c r="BL65" i="15"/>
  <c r="AV65" i="15"/>
  <c r="AC65" i="15"/>
  <c r="H65" i="15"/>
  <c r="CS62" i="15"/>
  <c r="CC62" i="15"/>
  <c r="BJ62" i="15"/>
  <c r="AO62" i="15"/>
  <c r="Y62" i="15"/>
  <c r="H62" i="15"/>
  <c r="CT59" i="15"/>
  <c r="CE59" i="15"/>
  <c r="BS59" i="15"/>
  <c r="BC59" i="15"/>
  <c r="AO59" i="15"/>
  <c r="AC59" i="15"/>
  <c r="M59" i="15"/>
  <c r="CR56" i="15"/>
  <c r="CG56" i="15"/>
  <c r="BY56" i="15"/>
  <c r="BP56" i="15"/>
  <c r="BE56" i="15"/>
  <c r="AV56" i="15"/>
  <c r="AN56" i="15"/>
  <c r="AC56" i="15"/>
  <c r="T56" i="15"/>
  <c r="K56" i="15"/>
  <c r="CQ53" i="15"/>
  <c r="CH53" i="15"/>
  <c r="BW53" i="15"/>
  <c r="BO53" i="15"/>
  <c r="BF53" i="15"/>
  <c r="AU53" i="15"/>
  <c r="AL53" i="15"/>
  <c r="AD53" i="15"/>
  <c r="S53" i="15"/>
  <c r="K53" i="15"/>
  <c r="D53" i="15"/>
  <c r="CV50" i="15"/>
  <c r="CO50" i="15"/>
  <c r="CH50" i="15"/>
  <c r="BZ50" i="15"/>
  <c r="BT50" i="15"/>
  <c r="BM50" i="15"/>
  <c r="BE50" i="15"/>
  <c r="AX50" i="15"/>
  <c r="AR50" i="15"/>
  <c r="AJ50" i="15"/>
  <c r="AC50" i="15"/>
  <c r="V50" i="15"/>
  <c r="N50" i="15"/>
  <c r="H50" i="15"/>
  <c r="CT47" i="15"/>
  <c r="CL47" i="15"/>
  <c r="CE47" i="15"/>
  <c r="BX47" i="15"/>
  <c r="BP47" i="15"/>
  <c r="BJ47" i="15"/>
  <c r="BC47" i="15"/>
  <c r="AU47" i="15"/>
  <c r="AN47" i="15"/>
  <c r="AH47" i="15"/>
  <c r="Z47" i="15"/>
  <c r="S47" i="15"/>
  <c r="L47" i="15"/>
  <c r="CR44" i="15"/>
  <c r="CK44" i="15"/>
  <c r="CC44" i="15"/>
  <c r="BV44" i="15"/>
  <c r="BP44" i="15"/>
  <c r="BH44" i="15"/>
  <c r="BA44" i="15"/>
  <c r="AT44" i="15"/>
  <c r="AL44" i="15"/>
  <c r="AF44" i="15"/>
  <c r="Y44" i="15"/>
  <c r="Q44" i="15"/>
  <c r="J44" i="15"/>
  <c r="CT41" i="15"/>
  <c r="CM41" i="15"/>
  <c r="CF41" i="15"/>
  <c r="BX41" i="15"/>
  <c r="BR41" i="15"/>
  <c r="BK41" i="15"/>
  <c r="BC41" i="15"/>
  <c r="AV41" i="15"/>
  <c r="AP41" i="15"/>
  <c r="AH41" i="15"/>
  <c r="AA41" i="15"/>
  <c r="T41" i="15"/>
  <c r="L41" i="15"/>
  <c r="G41" i="15"/>
  <c r="B41" i="15"/>
  <c r="CV38" i="15"/>
  <c r="CP38" i="15"/>
  <c r="CK38" i="15"/>
  <c r="CF38" i="15"/>
  <c r="BZ38" i="15"/>
  <c r="BU38" i="15"/>
  <c r="BP38" i="15"/>
  <c r="BJ38" i="15"/>
  <c r="BE38" i="15"/>
  <c r="AZ38" i="15"/>
  <c r="AT38" i="15"/>
  <c r="AO38" i="15"/>
  <c r="AJ38" i="15"/>
  <c r="AD38" i="15"/>
  <c r="Y38" i="15"/>
  <c r="T38" i="15"/>
  <c r="N38" i="15"/>
  <c r="I38" i="15"/>
  <c r="CR35" i="15"/>
  <c r="CM35" i="15"/>
  <c r="CG35" i="15"/>
  <c r="CB35" i="15"/>
  <c r="BW35" i="15"/>
  <c r="BQ35" i="15"/>
  <c r="BL35" i="15"/>
  <c r="BG35" i="15"/>
  <c r="BA35" i="15"/>
  <c r="AV35" i="15"/>
  <c r="AQ35" i="15"/>
  <c r="AK35" i="15"/>
  <c r="AF35" i="15"/>
  <c r="AA35" i="15"/>
  <c r="U35" i="15"/>
  <c r="P35" i="15"/>
  <c r="K35" i="15"/>
  <c r="CS32" i="15"/>
  <c r="CM32" i="15"/>
  <c r="CH32" i="15"/>
  <c r="CC32" i="15"/>
  <c r="BW32" i="15"/>
  <c r="BR32" i="15"/>
  <c r="BM32" i="15"/>
  <c r="BG32" i="15"/>
  <c r="BB32" i="15"/>
  <c r="AW32" i="15"/>
  <c r="AQ32" i="15"/>
  <c r="AL32" i="15"/>
  <c r="AG32" i="15"/>
  <c r="AA32" i="15"/>
  <c r="V32" i="15"/>
  <c r="Q32" i="15"/>
  <c r="K32" i="15"/>
  <c r="F32" i="15"/>
  <c r="CU29" i="15"/>
  <c r="CO29" i="15"/>
  <c r="CJ29" i="15"/>
  <c r="CE29" i="15"/>
  <c r="BY29" i="15"/>
  <c r="BT29" i="15"/>
  <c r="BO29" i="15"/>
  <c r="BI29" i="15"/>
  <c r="BD29" i="15"/>
  <c r="AY29" i="15"/>
  <c r="AS29" i="15"/>
  <c r="AN29" i="15"/>
  <c r="AI29" i="15"/>
  <c r="AC29" i="15"/>
  <c r="X29" i="15"/>
  <c r="S29" i="15"/>
  <c r="M29" i="15"/>
  <c r="H29" i="15"/>
  <c r="C29" i="15"/>
  <c r="CU26" i="15"/>
  <c r="CP26" i="15"/>
  <c r="CK26" i="15"/>
  <c r="CE26" i="15"/>
  <c r="BZ26" i="15"/>
  <c r="BU26" i="15"/>
  <c r="BO26" i="15"/>
  <c r="BJ26" i="15"/>
  <c r="BE26" i="15"/>
  <c r="AY26" i="15"/>
  <c r="AT26" i="15"/>
  <c r="AO26" i="15"/>
  <c r="AI26" i="15"/>
  <c r="AD26" i="15"/>
  <c r="Y26" i="15"/>
  <c r="S26" i="15"/>
  <c r="N26" i="15"/>
  <c r="I26" i="15"/>
  <c r="C26" i="15"/>
  <c r="CR23" i="15"/>
  <c r="CM23" i="15"/>
  <c r="CG23" i="15"/>
  <c r="CB23" i="15"/>
  <c r="BW23" i="15"/>
  <c r="BQ23" i="15"/>
  <c r="BL23" i="15"/>
  <c r="BG23" i="15"/>
  <c r="BA23" i="15"/>
  <c r="AV23" i="15"/>
  <c r="AQ23" i="15"/>
  <c r="AK23" i="15"/>
  <c r="AF23" i="15"/>
  <c r="AA23" i="15"/>
  <c r="U23" i="15"/>
  <c r="P23" i="15"/>
  <c r="K23" i="15"/>
  <c r="CT20" i="15"/>
  <c r="CN20" i="15"/>
  <c r="CI20" i="15"/>
  <c r="CD20" i="15"/>
  <c r="BX20" i="15"/>
  <c r="BS20" i="15"/>
  <c r="BN20" i="15"/>
  <c r="BH20" i="15"/>
  <c r="BC20" i="15"/>
  <c r="AX20" i="15"/>
  <c r="AR20" i="15"/>
  <c r="AM20" i="15"/>
  <c r="AH20" i="15"/>
  <c r="AB20" i="15"/>
  <c r="W20" i="15"/>
  <c r="R20" i="15"/>
  <c r="L20" i="15"/>
  <c r="G20" i="15"/>
  <c r="B20" i="15"/>
  <c r="CQ17" i="15"/>
  <c r="CL17" i="15"/>
  <c r="CG17" i="15"/>
  <c r="CA17" i="15"/>
  <c r="BV17" i="15"/>
  <c r="BQ17" i="15"/>
  <c r="BK17" i="15"/>
  <c r="BF17" i="15"/>
  <c r="AL128" i="15"/>
  <c r="CO104" i="15"/>
  <c r="AB92" i="15"/>
  <c r="T86" i="15"/>
  <c r="CL83" i="15"/>
  <c r="AF83" i="15"/>
  <c r="AX80" i="15"/>
  <c r="BU77" i="15"/>
  <c r="AD77" i="15"/>
  <c r="BX74" i="15"/>
  <c r="BC74" i="15"/>
  <c r="AJ74" i="15"/>
  <c r="T74" i="15"/>
  <c r="CJ71" i="15"/>
  <c r="BP71" i="15"/>
  <c r="AZ71" i="15"/>
  <c r="AE71" i="15"/>
  <c r="K71" i="15"/>
  <c r="CH68" i="15"/>
  <c r="BN68" i="15"/>
  <c r="AX68" i="15"/>
  <c r="AC68" i="15"/>
  <c r="I68" i="15"/>
  <c r="CV65" i="15"/>
  <c r="CA65" i="15"/>
  <c r="BK65" i="15"/>
  <c r="AQ65" i="15"/>
  <c r="U65" i="15"/>
  <c r="CQ62" i="15"/>
  <c r="BW62" i="15"/>
  <c r="BB62" i="15"/>
  <c r="AL62" i="15"/>
  <c r="S62" i="15"/>
  <c r="C62" i="15"/>
  <c r="CP59" i="15"/>
  <c r="CD59" i="15"/>
  <c r="BN59" i="15"/>
  <c r="AY59" i="15"/>
  <c r="AM59" i="15"/>
  <c r="W59" i="15"/>
  <c r="I59" i="15"/>
  <c r="CO56" i="15"/>
  <c r="CF56" i="15"/>
  <c r="BW56" i="15"/>
  <c r="BL56" i="15"/>
  <c r="BD56" i="15"/>
  <c r="AU56" i="15"/>
  <c r="AJ56" i="15"/>
  <c r="AA56" i="15"/>
  <c r="S56" i="15"/>
  <c r="H56" i="15"/>
  <c r="CP53" i="15"/>
  <c r="CE53" i="15"/>
  <c r="BV53" i="15"/>
  <c r="BL53" i="15"/>
  <c r="BB53" i="15"/>
  <c r="AT53" i="15"/>
  <c r="AJ53" i="15"/>
  <c r="Z53" i="15"/>
  <c r="P53" i="15"/>
  <c r="J53" i="15"/>
  <c r="B53" i="15"/>
  <c r="CT50" i="15"/>
  <c r="CN50" i="15"/>
  <c r="CF50" i="15"/>
  <c r="BY50" i="15"/>
  <c r="BR50" i="15"/>
  <c r="BJ50" i="15"/>
  <c r="BD50" i="15"/>
  <c r="AW50" i="15"/>
  <c r="AO50" i="15"/>
  <c r="AH50" i="15"/>
  <c r="AB50" i="15"/>
  <c r="T50" i="15"/>
  <c r="M50" i="15"/>
  <c r="F50" i="15"/>
  <c r="CQ47" i="15"/>
  <c r="CJ47" i="15"/>
  <c r="CD47" i="15"/>
  <c r="BV47" i="15"/>
  <c r="BO47" i="15"/>
  <c r="BH47" i="15"/>
  <c r="AZ47" i="15"/>
  <c r="AT47" i="15"/>
  <c r="AM47" i="15"/>
  <c r="AE47" i="15"/>
  <c r="X47" i="15"/>
  <c r="R47" i="15"/>
  <c r="J47" i="15"/>
  <c r="C47" i="15"/>
  <c r="CP44" i="15"/>
  <c r="CH44" i="15"/>
  <c r="CB44" i="15"/>
  <c r="BU44" i="15"/>
  <c r="BM44" i="15"/>
  <c r="BF44" i="15"/>
  <c r="AZ44" i="15"/>
  <c r="AR44" i="15"/>
  <c r="AK44" i="15"/>
  <c r="AD44" i="15"/>
  <c r="V44" i="15"/>
  <c r="P44" i="15"/>
  <c r="I44" i="15"/>
  <c r="CR41" i="15"/>
  <c r="CL41" i="15"/>
  <c r="CD41" i="15"/>
  <c r="BW41" i="15"/>
  <c r="BP41" i="15"/>
  <c r="BH41" i="15"/>
  <c r="BB41" i="15"/>
  <c r="AU41" i="15"/>
  <c r="AM41" i="15"/>
  <c r="AF41" i="15"/>
  <c r="Z41" i="15"/>
  <c r="R41" i="15"/>
  <c r="K41" i="15"/>
  <c r="F41" i="15"/>
  <c r="CT38" i="15"/>
  <c r="CO38" i="15"/>
  <c r="CJ38" i="15"/>
  <c r="CD38" i="15"/>
  <c r="BY38" i="15"/>
  <c r="BT38" i="15"/>
  <c r="BN38" i="15"/>
  <c r="BI38" i="15"/>
  <c r="BD38" i="15"/>
  <c r="AX38" i="15"/>
  <c r="AS38" i="15"/>
  <c r="AN38" i="15"/>
  <c r="AH38" i="15"/>
  <c r="AC38" i="15"/>
  <c r="X38" i="15"/>
  <c r="R38" i="15"/>
  <c r="M38" i="15"/>
  <c r="H38" i="15"/>
  <c r="B38" i="15"/>
  <c r="CV35" i="15"/>
  <c r="CQ35" i="15"/>
  <c r="CK35" i="15"/>
  <c r="CF35" i="15"/>
  <c r="CA35" i="15"/>
  <c r="BU35" i="15"/>
  <c r="BP35" i="15"/>
  <c r="BK35" i="15"/>
  <c r="BE35" i="15"/>
  <c r="AZ35" i="15"/>
  <c r="AU35" i="15"/>
  <c r="AO35" i="15"/>
  <c r="AJ35" i="15"/>
  <c r="AE35" i="15"/>
  <c r="Y35" i="15"/>
  <c r="T35" i="15"/>
  <c r="O35" i="15"/>
  <c r="I35" i="15"/>
  <c r="CQ32" i="15"/>
  <c r="CL32" i="15"/>
  <c r="CG32" i="15"/>
  <c r="CA32" i="15"/>
  <c r="BV32" i="15"/>
  <c r="BQ32" i="15"/>
  <c r="BK32" i="15"/>
  <c r="BF32" i="15"/>
  <c r="BA32" i="15"/>
  <c r="AU32" i="15"/>
  <c r="F11" i="15"/>
  <c r="K11" i="15"/>
  <c r="V11" i="15"/>
  <c r="AF11" i="15"/>
  <c r="AQ11" i="15"/>
  <c r="AV11" i="15"/>
  <c r="BG11" i="15"/>
  <c r="BR11" i="15"/>
  <c r="BW11" i="15"/>
  <c r="CH11" i="15"/>
  <c r="CM11" i="15"/>
  <c r="I14" i="15"/>
  <c r="T14" i="15"/>
  <c r="AE14" i="15"/>
  <c r="AJ14" i="15"/>
  <c r="AU14" i="15"/>
  <c r="BE14" i="15"/>
  <c r="BP14" i="15"/>
  <c r="BU14" i="15"/>
  <c r="CF14" i="15"/>
  <c r="CK14" i="15"/>
  <c r="CV14" i="15"/>
  <c r="G17" i="15"/>
  <c r="M17" i="15"/>
  <c r="W17" i="15"/>
  <c r="AC17" i="15"/>
  <c r="AM17" i="15"/>
  <c r="AS17" i="15"/>
  <c r="BC17" i="15"/>
  <c r="BJ17" i="15"/>
  <c r="BY17" i="15"/>
  <c r="CE17" i="15"/>
  <c r="CT17" i="15"/>
  <c r="O20" i="15"/>
  <c r="AD20" i="15"/>
  <c r="AQ20" i="15"/>
  <c r="BF20" i="15"/>
  <c r="BL20" i="15"/>
  <c r="CA20" i="15"/>
  <c r="CH20" i="15"/>
  <c r="CV20" i="15"/>
  <c r="I23" i="15"/>
  <c r="Q23" i="15"/>
  <c r="AM23" i="15"/>
  <c r="BM6" i="15"/>
  <c r="B11" i="15"/>
  <c r="G11" i="15"/>
  <c r="L11" i="15"/>
  <c r="R11" i="15"/>
  <c r="W11" i="15"/>
  <c r="AB11" i="15"/>
  <c r="AH11" i="15"/>
  <c r="AM11" i="15"/>
  <c r="AR11" i="15"/>
  <c r="AX11" i="15"/>
  <c r="BC11" i="15"/>
  <c r="BH11" i="15"/>
  <c r="BN11" i="15"/>
  <c r="BS11" i="15"/>
  <c r="BX11" i="15"/>
  <c r="CD11" i="15"/>
  <c r="CI11" i="15"/>
  <c r="CN11" i="15"/>
  <c r="CT11" i="15"/>
  <c r="K14" i="15"/>
  <c r="P14" i="15"/>
  <c r="U14" i="15"/>
  <c r="AA14" i="15"/>
  <c r="AF14" i="15"/>
  <c r="AK14" i="15"/>
  <c r="AQ14" i="15"/>
  <c r="AV14" i="15"/>
  <c r="BA14" i="15"/>
  <c r="BG14" i="15"/>
  <c r="BL14" i="15"/>
  <c r="BQ14" i="15"/>
  <c r="BW14" i="15"/>
  <c r="CB14" i="15"/>
  <c r="CG14" i="15"/>
  <c r="CM14" i="15"/>
  <c r="CR14" i="15"/>
  <c r="CW14" i="15"/>
  <c r="C17" i="15"/>
  <c r="I17" i="15"/>
  <c r="N17" i="15"/>
  <c r="S17" i="15"/>
  <c r="Y17" i="15"/>
  <c r="AD17" i="15"/>
  <c r="AI17" i="15"/>
  <c r="AO17" i="15"/>
  <c r="AT17" i="15"/>
  <c r="AY17" i="15"/>
  <c r="BE17" i="15"/>
  <c r="BM17" i="15"/>
  <c r="BS17" i="15"/>
  <c r="BZ17" i="15"/>
  <c r="CH17" i="15"/>
  <c r="CO17" i="15"/>
  <c r="CU17" i="15"/>
  <c r="C20" i="15"/>
  <c r="J20" i="15"/>
  <c r="P20" i="15"/>
  <c r="X20" i="15"/>
  <c r="AE20" i="15"/>
  <c r="AL20" i="15"/>
  <c r="AT20" i="15"/>
  <c r="AZ20" i="15"/>
  <c r="BG20" i="15"/>
  <c r="BO20" i="15"/>
  <c r="BV20" i="15"/>
  <c r="CB20" i="15"/>
  <c r="CJ20" i="15"/>
  <c r="CQ20" i="15"/>
  <c r="L23" i="15"/>
  <c r="S23" i="15"/>
  <c r="Y23" i="15"/>
  <c r="AG23" i="15"/>
  <c r="AN23" i="15"/>
  <c r="AU23" i="15"/>
  <c r="BC23" i="15"/>
  <c r="BI23" i="15"/>
  <c r="BP23" i="15"/>
  <c r="BX23" i="15"/>
  <c r="CE23" i="15"/>
  <c r="CK23" i="15"/>
  <c r="CS23" i="15"/>
  <c r="G26" i="15"/>
  <c r="O26" i="15"/>
  <c r="V26" i="15"/>
  <c r="AC26" i="15"/>
  <c r="AK26" i="15"/>
  <c r="AQ26" i="15"/>
  <c r="AX26" i="15"/>
  <c r="BF26" i="15"/>
  <c r="BM26" i="15"/>
  <c r="BS26" i="15"/>
  <c r="CA26" i="15"/>
  <c r="CH26" i="15"/>
  <c r="CO26" i="15"/>
  <c r="CW26" i="15"/>
  <c r="L29" i="15"/>
  <c r="T29" i="15"/>
  <c r="AA29" i="15"/>
  <c r="AG29" i="15"/>
  <c r="AO29" i="15"/>
  <c r="AV29" i="15"/>
  <c r="BC29" i="15"/>
  <c r="BK29" i="15"/>
  <c r="BQ29" i="15"/>
  <c r="BX29" i="15"/>
  <c r="CF29" i="15"/>
  <c r="CM29" i="15"/>
  <c r="CS29" i="15"/>
  <c r="G32" i="15"/>
  <c r="N32" i="15"/>
  <c r="U32" i="15"/>
  <c r="AC32" i="15"/>
  <c r="AI32" i="15"/>
  <c r="AP32" i="15"/>
  <c r="BE32" i="15"/>
  <c r="BZ32" i="15"/>
  <c r="CU32" i="15"/>
  <c r="H35" i="15"/>
  <c r="AC35" i="15"/>
  <c r="AY35" i="15"/>
  <c r="BT35" i="15"/>
  <c r="CO35" i="15"/>
  <c r="F38" i="15"/>
  <c r="AB38" i="15"/>
  <c r="AW38" i="15"/>
  <c r="BR38" i="15"/>
  <c r="CN38" i="15"/>
  <c r="AE41" i="15"/>
  <c r="BG41" i="15"/>
  <c r="CI41" i="15"/>
  <c r="F44" i="15"/>
  <c r="AJ44" i="15"/>
  <c r="BL44" i="15"/>
  <c r="CN44" i="15"/>
  <c r="B47" i="15"/>
  <c r="AD47" i="15"/>
  <c r="BF47" i="15"/>
  <c r="CI47" i="15"/>
  <c r="Y50" i="15"/>
  <c r="BB50" i="15"/>
  <c r="CD50" i="15"/>
  <c r="AF53" i="15"/>
  <c r="BT53" i="15"/>
  <c r="Y56" i="15"/>
  <c r="BK56" i="15"/>
  <c r="CV56" i="15"/>
  <c r="S59" i="15"/>
  <c r="BY59" i="15"/>
  <c r="M62" i="15"/>
  <c r="CL62" i="15"/>
  <c r="AJ65" i="15"/>
  <c r="AQ68" i="15"/>
  <c r="AT71" i="15"/>
  <c r="BR74" i="15"/>
  <c r="T77" i="15"/>
  <c r="AH80" i="15"/>
  <c r="P83" i="15"/>
  <c r="BS6" i="15"/>
  <c r="C11" i="15"/>
  <c r="H11" i="15"/>
  <c r="N11" i="15"/>
  <c r="S11" i="15"/>
  <c r="X11" i="15"/>
  <c r="AD11" i="15"/>
  <c r="AI11" i="15"/>
  <c r="AN11" i="15"/>
  <c r="AT11" i="15"/>
  <c r="AY11" i="15"/>
  <c r="BD11" i="15"/>
  <c r="BJ11" i="15"/>
  <c r="BO11" i="15"/>
  <c r="BT11" i="15"/>
  <c r="BZ11" i="15"/>
  <c r="CE11" i="15"/>
  <c r="CJ11" i="15"/>
  <c r="CP11" i="15"/>
  <c r="CU11" i="15"/>
  <c r="G14" i="15"/>
  <c r="L14" i="15"/>
  <c r="Q14" i="15"/>
  <c r="W14" i="15"/>
  <c r="AB14" i="15"/>
  <c r="AG14" i="15"/>
  <c r="AM14" i="15"/>
  <c r="AR14" i="15"/>
  <c r="AW14" i="15"/>
  <c r="BC14" i="15"/>
  <c r="BH14" i="15"/>
  <c r="BM14" i="15"/>
  <c r="BS14" i="15"/>
  <c r="BX14" i="15"/>
  <c r="CC14" i="15"/>
  <c r="CI14" i="15"/>
  <c r="CN14" i="15"/>
  <c r="CS14" i="15"/>
  <c r="J17" i="15"/>
  <c r="O17" i="15"/>
  <c r="U17" i="15"/>
  <c r="Z17" i="15"/>
  <c r="AE17" i="15"/>
  <c r="AK17" i="15"/>
  <c r="AP17" i="15"/>
  <c r="AU17" i="15"/>
  <c r="BA17" i="15"/>
  <c r="BG17" i="15"/>
  <c r="BN17" i="15"/>
  <c r="BU17" i="15"/>
  <c r="CC17" i="15"/>
  <c r="CI17" i="15"/>
  <c r="CP17" i="15"/>
  <c r="D20" i="15"/>
  <c r="K20" i="15"/>
  <c r="S20" i="15"/>
  <c r="Z20" i="15"/>
  <c r="AF20" i="15"/>
  <c r="AN20" i="15"/>
  <c r="AU20" i="15"/>
  <c r="BB20" i="15"/>
  <c r="BJ20" i="15"/>
  <c r="BP20" i="15"/>
  <c r="BW20" i="15"/>
  <c r="CE20" i="15"/>
  <c r="CL20" i="15"/>
  <c r="CR20" i="15"/>
  <c r="G23" i="15"/>
  <c r="M23" i="15"/>
  <c r="T23" i="15"/>
  <c r="AB23" i="15"/>
  <c r="AI23" i="15"/>
  <c r="AO23" i="15"/>
  <c r="AW23" i="15"/>
  <c r="BD23" i="15"/>
  <c r="BK23" i="15"/>
  <c r="BS23" i="15"/>
  <c r="BY23" i="15"/>
  <c r="CF23" i="15"/>
  <c r="CN23" i="15"/>
  <c r="CU23" i="15"/>
  <c r="B26" i="15"/>
  <c r="J26" i="15"/>
  <c r="Q26" i="15"/>
  <c r="W26" i="15"/>
  <c r="AE26" i="15"/>
  <c r="AL26" i="15"/>
  <c r="AS26" i="15"/>
  <c r="BA26" i="15"/>
  <c r="BG26" i="15"/>
  <c r="BN26" i="15"/>
  <c r="BV26" i="15"/>
  <c r="CC26" i="15"/>
  <c r="CI26" i="15"/>
  <c r="CQ26" i="15"/>
  <c r="G29" i="15"/>
  <c r="O29" i="15"/>
  <c r="U29" i="15"/>
  <c r="AB29" i="15"/>
  <c r="AJ29" i="15"/>
  <c r="AQ29" i="15"/>
  <c r="AW29" i="15"/>
  <c r="BE29" i="15"/>
  <c r="BL29" i="15"/>
  <c r="BS29" i="15"/>
  <c r="CA29" i="15"/>
  <c r="CG29" i="15"/>
  <c r="CN29" i="15"/>
  <c r="CV29" i="15"/>
  <c r="B32" i="15"/>
  <c r="I32" i="15"/>
  <c r="O32" i="15"/>
  <c r="W32" i="15"/>
  <c r="AD32" i="15"/>
  <c r="AK32" i="15"/>
  <c r="AS32" i="15"/>
  <c r="BJ32" i="15"/>
  <c r="CE32" i="15"/>
  <c r="M35" i="15"/>
  <c r="AI35" i="15"/>
  <c r="BD35" i="15"/>
  <c r="BY35" i="15"/>
  <c r="CU35" i="15"/>
  <c r="L38" i="15"/>
  <c r="AG38" i="15"/>
  <c r="BB38" i="15"/>
  <c r="BX38" i="15"/>
  <c r="CS38" i="15"/>
  <c r="J41" i="15"/>
  <c r="AL41" i="15"/>
  <c r="BN41" i="15"/>
  <c r="CQ41" i="15"/>
  <c r="N44" i="15"/>
  <c r="AP44" i="15"/>
  <c r="BR44" i="15"/>
  <c r="CV44" i="15"/>
  <c r="H47" i="15"/>
  <c r="AJ47" i="15"/>
  <c r="BN47" i="15"/>
  <c r="CP47" i="15"/>
  <c r="AG50" i="15"/>
  <c r="BI50" i="15"/>
  <c r="CK50" i="15"/>
  <c r="G53" i="15"/>
  <c r="AQ53" i="15"/>
  <c r="CB53" i="15"/>
  <c r="AI56" i="15"/>
  <c r="BT56" i="15"/>
  <c r="AH59" i="15"/>
  <c r="CO59" i="15"/>
  <c r="AG62" i="15"/>
  <c r="BE65" i="15"/>
  <c r="BM68" i="15"/>
  <c r="BO71" i="15"/>
  <c r="L74" i="15"/>
  <c r="CV74" i="15"/>
  <c r="BJ77" i="15"/>
  <c r="CO80" i="15"/>
  <c r="BW83" i="15"/>
  <c r="CT161" i="15"/>
  <c r="CN161" i="15"/>
  <c r="CI161" i="15"/>
  <c r="CD161" i="15"/>
  <c r="BX161" i="15"/>
  <c r="BS161" i="15"/>
  <c r="BN161" i="15"/>
  <c r="BH161" i="15"/>
  <c r="BC161" i="15"/>
  <c r="AX161" i="15"/>
  <c r="AR161" i="15"/>
  <c r="AM161" i="15"/>
  <c r="AH161" i="15"/>
  <c r="AB161" i="15"/>
  <c r="W161" i="15"/>
  <c r="R161" i="15"/>
  <c r="L161" i="15"/>
  <c r="G161" i="15"/>
  <c r="B161" i="15"/>
  <c r="CV158" i="15"/>
  <c r="CP158" i="15"/>
  <c r="CK158" i="15"/>
  <c r="CF158" i="15"/>
  <c r="BZ158" i="15"/>
  <c r="BU158" i="15"/>
  <c r="BP158" i="15"/>
  <c r="BJ158" i="15"/>
  <c r="BE158" i="15"/>
  <c r="AZ158" i="15"/>
  <c r="AT158" i="15"/>
  <c r="AO158" i="15"/>
  <c r="AJ158" i="15"/>
  <c r="AD158" i="15"/>
  <c r="Y158" i="15"/>
  <c r="T158" i="15"/>
  <c r="N158" i="15"/>
  <c r="I158" i="15"/>
  <c r="CV155" i="15"/>
  <c r="CQ155" i="15"/>
  <c r="CL155" i="15"/>
  <c r="CF155" i="15"/>
  <c r="CA155" i="15"/>
  <c r="BV155" i="15"/>
  <c r="BP155" i="15"/>
  <c r="BK155" i="15"/>
  <c r="BF155" i="15"/>
  <c r="AZ155" i="15"/>
  <c r="AU155" i="15"/>
  <c r="AP155" i="15"/>
  <c r="AJ155" i="15"/>
  <c r="AE155" i="15"/>
  <c r="Z155" i="15"/>
  <c r="T155" i="15"/>
  <c r="O155" i="15"/>
  <c r="J155" i="15"/>
  <c r="CT152" i="15"/>
  <c r="CP152" i="15"/>
  <c r="CL152" i="15"/>
  <c r="CH152" i="15"/>
  <c r="CD152" i="15"/>
  <c r="BZ152" i="15"/>
  <c r="BV152" i="15"/>
  <c r="BR152" i="15"/>
  <c r="BN152" i="15"/>
  <c r="BJ152" i="15"/>
  <c r="BF152" i="15"/>
  <c r="BB152" i="15"/>
  <c r="AX152" i="15"/>
  <c r="AT152" i="15"/>
  <c r="AP152" i="15"/>
  <c r="AL152" i="15"/>
  <c r="AH152" i="15"/>
  <c r="AD152" i="15"/>
  <c r="Z152" i="15"/>
  <c r="V152" i="15"/>
  <c r="R152" i="15"/>
  <c r="N152" i="15"/>
  <c r="J152" i="15"/>
  <c r="F152" i="15"/>
  <c r="B152" i="15"/>
  <c r="CV149" i="15"/>
  <c r="CR149" i="15"/>
  <c r="CQ161" i="15"/>
  <c r="CJ161" i="15"/>
  <c r="CB161" i="15"/>
  <c r="BV161" i="15"/>
  <c r="BO161" i="15"/>
  <c r="BG161" i="15"/>
  <c r="AZ161" i="15"/>
  <c r="AT161" i="15"/>
  <c r="AL161" i="15"/>
  <c r="AE161" i="15"/>
  <c r="X161" i="15"/>
  <c r="P161" i="15"/>
  <c r="J161" i="15"/>
  <c r="C161" i="15"/>
  <c r="CT158" i="15"/>
  <c r="CN158" i="15"/>
  <c r="CG158" i="15"/>
  <c r="BY158" i="15"/>
  <c r="BR158" i="15"/>
  <c r="BL158" i="15"/>
  <c r="BD158" i="15"/>
  <c r="AW158" i="15"/>
  <c r="AP158" i="15"/>
  <c r="AH158" i="15"/>
  <c r="AB158" i="15"/>
  <c r="U158" i="15"/>
  <c r="M158" i="15"/>
  <c r="F158" i="15"/>
  <c r="CP155" i="15"/>
  <c r="CI155" i="15"/>
  <c r="CB155" i="15"/>
  <c r="BT155" i="15"/>
  <c r="BN155" i="15"/>
  <c r="BG155" i="15"/>
  <c r="AY155" i="15"/>
  <c r="AR155" i="15"/>
  <c r="AL155" i="15"/>
  <c r="AD155" i="15"/>
  <c r="W155" i="15"/>
  <c r="P155" i="15"/>
  <c r="H155" i="15"/>
  <c r="B155" i="15"/>
  <c r="CV152" i="15"/>
  <c r="CQ152" i="15"/>
  <c r="CK152" i="15"/>
  <c r="CF152" i="15"/>
  <c r="CA152" i="15"/>
  <c r="BU152" i="15"/>
  <c r="BP152" i="15"/>
  <c r="BK152" i="15"/>
  <c r="BE152" i="15"/>
  <c r="AZ152" i="15"/>
  <c r="AU152" i="15"/>
  <c r="AO152" i="15"/>
  <c r="AJ152" i="15"/>
  <c r="AE152" i="15"/>
  <c r="Y152" i="15"/>
  <c r="T152" i="15"/>
  <c r="O152" i="15"/>
  <c r="I152" i="15"/>
  <c r="CQ149" i="15"/>
  <c r="CM149" i="15"/>
  <c r="CI149" i="15"/>
  <c r="CE149" i="15"/>
  <c r="CA149" i="15"/>
  <c r="BW149" i="15"/>
  <c r="BS149" i="15"/>
  <c r="BO149" i="15"/>
  <c r="BK149" i="15"/>
  <c r="BG149" i="15"/>
  <c r="BC149" i="15"/>
  <c r="AY149" i="15"/>
  <c r="AU149" i="15"/>
  <c r="AQ149" i="15"/>
  <c r="AM149" i="15"/>
  <c r="AI149" i="15"/>
  <c r="AE149" i="15"/>
  <c r="AA149" i="15"/>
  <c r="W149" i="15"/>
  <c r="S149" i="15"/>
  <c r="O149" i="15"/>
  <c r="K149" i="15"/>
  <c r="G149" i="15"/>
  <c r="C149" i="15"/>
  <c r="CU146" i="15"/>
  <c r="CQ146" i="15"/>
  <c r="CM146" i="15"/>
  <c r="CI146" i="15"/>
  <c r="CE146" i="15"/>
  <c r="CA146" i="15"/>
  <c r="BW146" i="15"/>
  <c r="BS146" i="15"/>
  <c r="BO146" i="15"/>
  <c r="BK146" i="15"/>
  <c r="BG146" i="15"/>
  <c r="BC146" i="15"/>
  <c r="AY146" i="15"/>
  <c r="AU146" i="15"/>
  <c r="AQ146" i="15"/>
  <c r="AM146" i="15"/>
  <c r="AI146" i="15"/>
  <c r="AE146" i="15"/>
  <c r="AA146" i="15"/>
  <c r="W146" i="15"/>
  <c r="S146" i="15"/>
  <c r="O146" i="15"/>
  <c r="K146" i="15"/>
  <c r="G146" i="15"/>
  <c r="C146" i="15"/>
  <c r="CT143" i="15"/>
  <c r="CP143" i="15"/>
  <c r="CL143" i="15"/>
  <c r="CH143" i="15"/>
  <c r="CD143" i="15"/>
  <c r="BZ143" i="15"/>
  <c r="BV143" i="15"/>
  <c r="BR143" i="15"/>
  <c r="BN143" i="15"/>
  <c r="BJ143" i="15"/>
  <c r="BF143" i="15"/>
  <c r="BB143" i="15"/>
  <c r="AX143" i="15"/>
  <c r="AT143" i="15"/>
  <c r="AP143" i="15"/>
  <c r="AL143" i="15"/>
  <c r="AH143" i="15"/>
  <c r="AD143" i="15"/>
  <c r="Z143" i="15"/>
  <c r="V143" i="15"/>
  <c r="R143" i="15"/>
  <c r="N143" i="15"/>
  <c r="J143" i="15"/>
  <c r="F143" i="15"/>
  <c r="B143" i="15"/>
  <c r="CS140" i="15"/>
  <c r="CO140" i="15"/>
  <c r="CK140" i="15"/>
  <c r="CG140" i="15"/>
  <c r="CC140" i="15"/>
  <c r="BY140" i="15"/>
  <c r="BU140" i="15"/>
  <c r="BQ140" i="15"/>
  <c r="BM140" i="15"/>
  <c r="BI140" i="15"/>
  <c r="BE140" i="15"/>
  <c r="BA140" i="15"/>
  <c r="AW140" i="15"/>
  <c r="AS140" i="15"/>
  <c r="AO140" i="15"/>
  <c r="AK140" i="15"/>
  <c r="AG140" i="15"/>
  <c r="AC140" i="15"/>
  <c r="Y140" i="15"/>
  <c r="U140" i="15"/>
  <c r="Q140" i="15"/>
  <c r="M140" i="15"/>
  <c r="I140" i="15"/>
  <c r="CU137" i="15"/>
  <c r="CQ137" i="15"/>
  <c r="CM137" i="15"/>
  <c r="CI137" i="15"/>
  <c r="CE137" i="15"/>
  <c r="CA137" i="15"/>
  <c r="BW137" i="15"/>
  <c r="CP161" i="15"/>
  <c r="CF161" i="15"/>
  <c r="BW161" i="15"/>
  <c r="BL161" i="15"/>
  <c r="BD161" i="15"/>
  <c r="AU161" i="15"/>
  <c r="AJ161" i="15"/>
  <c r="AA161" i="15"/>
  <c r="S161" i="15"/>
  <c r="H161" i="15"/>
  <c r="CO158" i="15"/>
  <c r="CD158" i="15"/>
  <c r="BV158" i="15"/>
  <c r="BM158" i="15"/>
  <c r="BB158" i="15"/>
  <c r="AS158" i="15"/>
  <c r="AK158" i="15"/>
  <c r="Z158" i="15"/>
  <c r="Q158" i="15"/>
  <c r="H158" i="15"/>
  <c r="CN155" i="15"/>
  <c r="CE155" i="15"/>
  <c r="BW155" i="15"/>
  <c r="BL155" i="15"/>
  <c r="BC155" i="15"/>
  <c r="AT155" i="15"/>
  <c r="AI155" i="15"/>
  <c r="AA155" i="15"/>
  <c r="R155" i="15"/>
  <c r="G155" i="15"/>
  <c r="CR152" i="15"/>
  <c r="CJ152" i="15"/>
  <c r="CC152" i="15"/>
  <c r="BW152" i="15"/>
  <c r="BO152" i="15"/>
  <c r="BH152" i="15"/>
  <c r="BA152" i="15"/>
  <c r="AS152" i="15"/>
  <c r="AM152" i="15"/>
  <c r="AF152" i="15"/>
  <c r="X152" i="15"/>
  <c r="Q152" i="15"/>
  <c r="K152" i="15"/>
  <c r="C152" i="15"/>
  <c r="CT149" i="15"/>
  <c r="CN149" i="15"/>
  <c r="CH149" i="15"/>
  <c r="CC149" i="15"/>
  <c r="BX149" i="15"/>
  <c r="BR149" i="15"/>
  <c r="BM149" i="15"/>
  <c r="BH149" i="15"/>
  <c r="BB149" i="15"/>
  <c r="AW149" i="15"/>
  <c r="AR149" i="15"/>
  <c r="AL149" i="15"/>
  <c r="AG149" i="15"/>
  <c r="AB149" i="15"/>
  <c r="V149" i="15"/>
  <c r="Q149" i="15"/>
  <c r="L149" i="15"/>
  <c r="F149" i="15"/>
  <c r="CV146" i="15"/>
  <c r="CP146" i="15"/>
  <c r="CK146" i="15"/>
  <c r="CF146" i="15"/>
  <c r="BZ146" i="15"/>
  <c r="BU146" i="15"/>
  <c r="BP146" i="15"/>
  <c r="BJ146" i="15"/>
  <c r="BE146" i="15"/>
  <c r="AZ146" i="15"/>
  <c r="AT146" i="15"/>
  <c r="AO146" i="15"/>
  <c r="AJ146" i="15"/>
  <c r="AD146" i="15"/>
  <c r="Y146" i="15"/>
  <c r="T146" i="15"/>
  <c r="N146" i="15"/>
  <c r="I146" i="15"/>
  <c r="CW143" i="15"/>
  <c r="CR143" i="15"/>
  <c r="CM143" i="15"/>
  <c r="CG143" i="15"/>
  <c r="CB143" i="15"/>
  <c r="BW143" i="15"/>
  <c r="BQ143" i="15"/>
  <c r="BL143" i="15"/>
  <c r="BG143" i="15"/>
  <c r="BA143" i="15"/>
  <c r="AV143" i="15"/>
  <c r="AQ143" i="15"/>
  <c r="AK143" i="15"/>
  <c r="AF143" i="15"/>
  <c r="AA143" i="15"/>
  <c r="U143" i="15"/>
  <c r="P143" i="15"/>
  <c r="K143" i="15"/>
  <c r="CT140" i="15"/>
  <c r="CN140" i="15"/>
  <c r="CI140" i="15"/>
  <c r="CD140" i="15"/>
  <c r="BX140" i="15"/>
  <c r="BS140" i="15"/>
  <c r="BN140" i="15"/>
  <c r="BH140" i="15"/>
  <c r="BC140" i="15"/>
  <c r="AX140" i="15"/>
  <c r="AR140" i="15"/>
  <c r="AM140" i="15"/>
  <c r="AH140" i="15"/>
  <c r="AB140" i="15"/>
  <c r="W140" i="15"/>
  <c r="R140" i="15"/>
  <c r="L140" i="15"/>
  <c r="G140" i="15"/>
  <c r="B140" i="15"/>
  <c r="CV137" i="15"/>
  <c r="CP137" i="15"/>
  <c r="CK137" i="15"/>
  <c r="CF137" i="15"/>
  <c r="BZ137" i="15"/>
  <c r="BU137" i="15"/>
  <c r="BQ137" i="15"/>
  <c r="BM137" i="15"/>
  <c r="BI137" i="15"/>
  <c r="BE137" i="15"/>
  <c r="BA137" i="15"/>
  <c r="AW137" i="15"/>
  <c r="AS137" i="15"/>
  <c r="AO137" i="15"/>
  <c r="AK137" i="15"/>
  <c r="AG137" i="15"/>
  <c r="AC137" i="15"/>
  <c r="Y137" i="15"/>
  <c r="U137" i="15"/>
  <c r="Q137" i="15"/>
  <c r="M137" i="15"/>
  <c r="I137" i="15"/>
  <c r="CU134" i="15"/>
  <c r="CQ134" i="15"/>
  <c r="CM134" i="15"/>
  <c r="CI134" i="15"/>
  <c r="CE134" i="15"/>
  <c r="CA134" i="15"/>
  <c r="BW134" i="15"/>
  <c r="BS134" i="15"/>
  <c r="BO134" i="15"/>
  <c r="BK134" i="15"/>
  <c r="BG134" i="15"/>
  <c r="BC134" i="15"/>
  <c r="AY134" i="15"/>
  <c r="AU134" i="15"/>
  <c r="AQ134" i="15"/>
  <c r="AM134" i="15"/>
  <c r="AI134" i="15"/>
  <c r="AE134" i="15"/>
  <c r="AA134" i="15"/>
  <c r="W134" i="15"/>
  <c r="S134" i="15"/>
  <c r="O134" i="15"/>
  <c r="K134" i="15"/>
  <c r="G134" i="15"/>
  <c r="C134" i="15"/>
  <c r="CW131" i="15"/>
  <c r="CS131" i="15"/>
  <c r="CO131" i="15"/>
  <c r="CK131" i="15"/>
  <c r="CG131" i="15"/>
  <c r="CC131" i="15"/>
  <c r="BY131" i="15"/>
  <c r="BU131" i="15"/>
  <c r="BQ131" i="15"/>
  <c r="BM131" i="15"/>
  <c r="BI131" i="15"/>
  <c r="BE131" i="15"/>
  <c r="BA131" i="15"/>
  <c r="AW131" i="15"/>
  <c r="AS131" i="15"/>
  <c r="AO131" i="15"/>
  <c r="AK131" i="15"/>
  <c r="AG131" i="15"/>
  <c r="AC131" i="15"/>
  <c r="Y131" i="15"/>
  <c r="U131" i="15"/>
  <c r="Q131" i="15"/>
  <c r="M131" i="15"/>
  <c r="I131" i="15"/>
  <c r="CU128" i="15"/>
  <c r="CQ128" i="15"/>
  <c r="CM128" i="15"/>
  <c r="CI128" i="15"/>
  <c r="CE128" i="15"/>
  <c r="CA128" i="15"/>
  <c r="BW128" i="15"/>
  <c r="BS128" i="15"/>
  <c r="BO128" i="15"/>
  <c r="BK128" i="15"/>
  <c r="BG128" i="15"/>
  <c r="BC128" i="15"/>
  <c r="AY128" i="15"/>
  <c r="AU128" i="15"/>
  <c r="AQ128" i="15"/>
  <c r="AM128" i="15"/>
  <c r="AI128" i="15"/>
  <c r="AE128" i="15"/>
  <c r="AA128" i="15"/>
  <c r="W128" i="15"/>
  <c r="S128" i="15"/>
  <c r="O128" i="15"/>
  <c r="K128" i="15"/>
  <c r="G128" i="15"/>
  <c r="C128" i="15"/>
  <c r="CS125" i="15"/>
  <c r="CO125" i="15"/>
  <c r="CK125" i="15"/>
  <c r="CG125" i="15"/>
  <c r="CC125" i="15"/>
  <c r="BY125" i="15"/>
  <c r="BU125" i="15"/>
  <c r="BQ125" i="15"/>
  <c r="BM125" i="15"/>
  <c r="BI125" i="15"/>
  <c r="BE125" i="15"/>
  <c r="BA125" i="15"/>
  <c r="AW125" i="15"/>
  <c r="AS125" i="15"/>
  <c r="AO125" i="15"/>
  <c r="AK125" i="15"/>
  <c r="AG125" i="15"/>
  <c r="AC125" i="15"/>
  <c r="Y125" i="15"/>
  <c r="U125" i="15"/>
  <c r="Q125" i="15"/>
  <c r="M125" i="15"/>
  <c r="I125" i="15"/>
  <c r="CU122" i="15"/>
  <c r="CQ122" i="15"/>
  <c r="CM122" i="15"/>
  <c r="CI122" i="15"/>
  <c r="CE122" i="15"/>
  <c r="CA122" i="15"/>
  <c r="BW122" i="15"/>
  <c r="BS122" i="15"/>
  <c r="BO122" i="15"/>
  <c r="BK122" i="15"/>
  <c r="BG122" i="15"/>
  <c r="BC122" i="15"/>
  <c r="AY122" i="15"/>
  <c r="AU122" i="15"/>
  <c r="AQ122" i="15"/>
  <c r="AM122" i="15"/>
  <c r="AI122" i="15"/>
  <c r="AE122" i="15"/>
  <c r="AA122" i="15"/>
  <c r="W122" i="15"/>
  <c r="S122" i="15"/>
  <c r="O122" i="15"/>
  <c r="K122" i="15"/>
  <c r="G122" i="15"/>
  <c r="C122" i="15"/>
  <c r="CW119" i="15"/>
  <c r="CS119" i="15"/>
  <c r="CO119" i="15"/>
  <c r="CK119" i="15"/>
  <c r="CG119" i="15"/>
  <c r="CC119" i="15"/>
  <c r="BY119" i="15"/>
  <c r="BU119" i="15"/>
  <c r="BQ119" i="15"/>
  <c r="BM119" i="15"/>
  <c r="BI119" i="15"/>
  <c r="BE119" i="15"/>
  <c r="BA119" i="15"/>
  <c r="AW119" i="15"/>
  <c r="AS119" i="15"/>
  <c r="AO119" i="15"/>
  <c r="AK119" i="15"/>
  <c r="AG119" i="15"/>
  <c r="AC119" i="15"/>
  <c r="Y119" i="15"/>
  <c r="U119" i="15"/>
  <c r="Q119" i="15"/>
  <c r="M119" i="15"/>
  <c r="I119" i="15"/>
  <c r="CV116" i="15"/>
  <c r="CR116" i="15"/>
  <c r="CN116" i="15"/>
  <c r="CJ116" i="15"/>
  <c r="CF116" i="15"/>
  <c r="CB116" i="15"/>
  <c r="BX116" i="15"/>
  <c r="BT116" i="15"/>
  <c r="BP116" i="15"/>
  <c r="BL116" i="15"/>
  <c r="BH116" i="15"/>
  <c r="BD116" i="15"/>
  <c r="AZ116" i="15"/>
  <c r="AV116" i="15"/>
  <c r="AR116" i="15"/>
  <c r="AN116" i="15"/>
  <c r="AJ116" i="15"/>
  <c r="AF116" i="15"/>
  <c r="AB116" i="15"/>
  <c r="X116" i="15"/>
  <c r="T116" i="15"/>
  <c r="P116" i="15"/>
  <c r="L116" i="15"/>
  <c r="H116" i="15"/>
  <c r="CT113" i="15"/>
  <c r="CP113" i="15"/>
  <c r="CL113" i="15"/>
  <c r="CH113" i="15"/>
  <c r="CD113" i="15"/>
  <c r="BZ113" i="15"/>
  <c r="BV113" i="15"/>
  <c r="BR113" i="15"/>
  <c r="BN113" i="15"/>
  <c r="BJ113" i="15"/>
  <c r="BF113" i="15"/>
  <c r="BB113" i="15"/>
  <c r="AX113" i="15"/>
  <c r="AT113" i="15"/>
  <c r="AP113" i="15"/>
  <c r="AL113" i="15"/>
  <c r="AH113" i="15"/>
  <c r="AD113" i="15"/>
  <c r="Z113" i="15"/>
  <c r="V113" i="15"/>
  <c r="R113" i="15"/>
  <c r="N113" i="15"/>
  <c r="J113" i="15"/>
  <c r="F113" i="15"/>
  <c r="CM161" i="15"/>
  <c r="CA161" i="15"/>
  <c r="BP161" i="15"/>
  <c r="BB161" i="15"/>
  <c r="AP161" i="15"/>
  <c r="AD161" i="15"/>
  <c r="O161" i="15"/>
  <c r="CS158" i="15"/>
  <c r="CH158" i="15"/>
  <c r="BT158" i="15"/>
  <c r="BH158" i="15"/>
  <c r="AV158" i="15"/>
  <c r="AG158" i="15"/>
  <c r="V158" i="15"/>
  <c r="J158" i="15"/>
  <c r="CM155" i="15"/>
  <c r="BZ155" i="15"/>
  <c r="BO155" i="15"/>
  <c r="BB155" i="15"/>
  <c r="AN155" i="15"/>
  <c r="AB155" i="15"/>
  <c r="N155" i="15"/>
  <c r="C155" i="15"/>
  <c r="CU152" i="15"/>
  <c r="CM152" i="15"/>
  <c r="CB152" i="15"/>
  <c r="BS152" i="15"/>
  <c r="BI152" i="15"/>
  <c r="AY152" i="15"/>
  <c r="AQ152" i="15"/>
  <c r="AG152" i="15"/>
  <c r="W152" i="15"/>
  <c r="M152" i="15"/>
  <c r="CS149" i="15"/>
  <c r="CK149" i="15"/>
  <c r="CD149" i="15"/>
  <c r="BV149" i="15"/>
  <c r="BP149" i="15"/>
  <c r="BI149" i="15"/>
  <c r="BA149" i="15"/>
  <c r="AT149" i="15"/>
  <c r="AN149" i="15"/>
  <c r="AF149" i="15"/>
  <c r="Y149" i="15"/>
  <c r="R149" i="15"/>
  <c r="J149" i="15"/>
  <c r="CR146" i="15"/>
  <c r="CJ146" i="15"/>
  <c r="CC146" i="15"/>
  <c r="BV146" i="15"/>
  <c r="BN146" i="15"/>
  <c r="BH146" i="15"/>
  <c r="BA146" i="15"/>
  <c r="AS146" i="15"/>
  <c r="AL146" i="15"/>
  <c r="AF146" i="15"/>
  <c r="X146" i="15"/>
  <c r="Q146" i="15"/>
  <c r="J146" i="15"/>
  <c r="B146" i="15"/>
  <c r="CU143" i="15"/>
  <c r="CN143" i="15"/>
  <c r="CF143" i="15"/>
  <c r="BY143" i="15"/>
  <c r="BS143" i="15"/>
  <c r="BK143" i="15"/>
  <c r="BD143" i="15"/>
  <c r="AW143" i="15"/>
  <c r="AO143" i="15"/>
  <c r="AI143" i="15"/>
  <c r="AB143" i="15"/>
  <c r="T143" i="15"/>
  <c r="M143" i="15"/>
  <c r="G143" i="15"/>
  <c r="CR140" i="15"/>
  <c r="CL140" i="15"/>
  <c r="CE140" i="15"/>
  <c r="BW140" i="15"/>
  <c r="BP140" i="15"/>
  <c r="BJ140" i="15"/>
  <c r="BB140" i="15"/>
  <c r="AU140" i="15"/>
  <c r="AN140" i="15"/>
  <c r="AF140" i="15"/>
  <c r="Z140" i="15"/>
  <c r="S140" i="15"/>
  <c r="K140" i="15"/>
  <c r="CO137" i="15"/>
  <c r="CH137" i="15"/>
  <c r="CB137" i="15"/>
  <c r="BT137" i="15"/>
  <c r="BO137" i="15"/>
  <c r="BJ137" i="15"/>
  <c r="BD137" i="15"/>
  <c r="AY137" i="15"/>
  <c r="AT137" i="15"/>
  <c r="AN137" i="15"/>
  <c r="AI137" i="15"/>
  <c r="AD137" i="15"/>
  <c r="X137" i="15"/>
  <c r="S137" i="15"/>
  <c r="N137" i="15"/>
  <c r="H137" i="15"/>
  <c r="C137" i="15"/>
  <c r="CW134" i="15"/>
  <c r="CR134" i="15"/>
  <c r="CL134" i="15"/>
  <c r="CG134" i="15"/>
  <c r="CB134" i="15"/>
  <c r="BV134" i="15"/>
  <c r="BQ134" i="15"/>
  <c r="BL134" i="15"/>
  <c r="BF134" i="15"/>
  <c r="BA134" i="15"/>
  <c r="AV134" i="15"/>
  <c r="AP134" i="15"/>
  <c r="AK134" i="15"/>
  <c r="AF134" i="15"/>
  <c r="Z134" i="15"/>
  <c r="U134" i="15"/>
  <c r="P134" i="15"/>
  <c r="J134" i="15"/>
  <c r="CR131" i="15"/>
  <c r="CM131" i="15"/>
  <c r="CH131" i="15"/>
  <c r="CB131" i="15"/>
  <c r="BW131" i="15"/>
  <c r="BR131" i="15"/>
  <c r="BL131" i="15"/>
  <c r="BG131" i="15"/>
  <c r="BB131" i="15"/>
  <c r="AV131" i="15"/>
  <c r="AQ131" i="15"/>
  <c r="AL131" i="15"/>
  <c r="AF131" i="15"/>
  <c r="AA131" i="15"/>
  <c r="V131" i="15"/>
  <c r="P131" i="15"/>
  <c r="K131" i="15"/>
  <c r="F131" i="15"/>
  <c r="CT128" i="15"/>
  <c r="CO128" i="15"/>
  <c r="CJ128" i="15"/>
  <c r="CD128" i="15"/>
  <c r="BY128" i="15"/>
  <c r="BT128" i="15"/>
  <c r="BN128" i="15"/>
  <c r="BI128" i="15"/>
  <c r="BD128" i="15"/>
  <c r="AX128" i="15"/>
  <c r="AS128" i="15"/>
  <c r="AN128" i="15"/>
  <c r="AH128" i="15"/>
  <c r="AC128" i="15"/>
  <c r="X128" i="15"/>
  <c r="R128" i="15"/>
  <c r="M128" i="15"/>
  <c r="H128" i="15"/>
  <c r="B128" i="15"/>
  <c r="CU125" i="15"/>
  <c r="CP125" i="15"/>
  <c r="CJ125" i="15"/>
  <c r="CE125" i="15"/>
  <c r="BZ125" i="15"/>
  <c r="BT125" i="15"/>
  <c r="BO125" i="15"/>
  <c r="BJ125" i="15"/>
  <c r="BD125" i="15"/>
  <c r="AY125" i="15"/>
  <c r="AT125" i="15"/>
  <c r="AN125" i="15"/>
  <c r="AI125" i="15"/>
  <c r="AD125" i="15"/>
  <c r="X125" i="15"/>
  <c r="S125" i="15"/>
  <c r="N125" i="15"/>
  <c r="H125" i="15"/>
  <c r="C125" i="15"/>
  <c r="CR122" i="15"/>
  <c r="CL122" i="15"/>
  <c r="CG122" i="15"/>
  <c r="CB122" i="15"/>
  <c r="BV122" i="15"/>
  <c r="BQ122" i="15"/>
  <c r="BL122" i="15"/>
  <c r="BF122" i="15"/>
  <c r="BA122" i="15"/>
  <c r="AV122" i="15"/>
  <c r="AP122" i="15"/>
  <c r="AK122" i="15"/>
  <c r="AF122" i="15"/>
  <c r="Z122" i="15"/>
  <c r="U122" i="15"/>
  <c r="P122" i="15"/>
  <c r="J122" i="15"/>
  <c r="CR119" i="15"/>
  <c r="CM119" i="15"/>
  <c r="CH119" i="15"/>
  <c r="CB119" i="15"/>
  <c r="BW119" i="15"/>
  <c r="BR119" i="15"/>
  <c r="BL119" i="15"/>
  <c r="BG119" i="15"/>
  <c r="BB119" i="15"/>
  <c r="AV119" i="15"/>
  <c r="AQ119" i="15"/>
  <c r="AL119" i="15"/>
  <c r="AF119" i="15"/>
  <c r="AA119" i="15"/>
  <c r="V119" i="15"/>
  <c r="P119" i="15"/>
  <c r="K119" i="15"/>
  <c r="F119" i="15"/>
  <c r="CU116" i="15"/>
  <c r="CP116" i="15"/>
  <c r="CK116" i="15"/>
  <c r="CE116" i="15"/>
  <c r="BZ116" i="15"/>
  <c r="BU116" i="15"/>
  <c r="BO116" i="15"/>
  <c r="BJ116" i="15"/>
  <c r="BE116" i="15"/>
  <c r="AY116" i="15"/>
  <c r="AT116" i="15"/>
  <c r="AO116" i="15"/>
  <c r="AI116" i="15"/>
  <c r="AD116" i="15"/>
  <c r="Y116" i="15"/>
  <c r="S116" i="15"/>
  <c r="N116" i="15"/>
  <c r="I116" i="15"/>
  <c r="C116" i="15"/>
  <c r="CR113" i="15"/>
  <c r="CM113" i="15"/>
  <c r="CG113" i="15"/>
  <c r="CB113" i="15"/>
  <c r="BW113" i="15"/>
  <c r="BQ113" i="15"/>
  <c r="BL113" i="15"/>
  <c r="BG113" i="15"/>
  <c r="BA113" i="15"/>
  <c r="AV113" i="15"/>
  <c r="AQ113" i="15"/>
  <c r="AK113" i="15"/>
  <c r="AF113" i="15"/>
  <c r="AA113" i="15"/>
  <c r="U113" i="15"/>
  <c r="P113" i="15"/>
  <c r="K113" i="15"/>
  <c r="CU110" i="15"/>
  <c r="CQ110" i="15"/>
  <c r="CM110" i="15"/>
  <c r="CI110" i="15"/>
  <c r="CE110" i="15"/>
  <c r="CA110" i="15"/>
  <c r="BW110" i="15"/>
  <c r="BS110" i="15"/>
  <c r="BO110" i="15"/>
  <c r="BK110" i="15"/>
  <c r="BG110" i="15"/>
  <c r="BC110" i="15"/>
  <c r="AY110" i="15"/>
  <c r="AU110" i="15"/>
  <c r="AQ110" i="15"/>
  <c r="AM110" i="15"/>
  <c r="AI110" i="15"/>
  <c r="AE110" i="15"/>
  <c r="AA110" i="15"/>
  <c r="W110" i="15"/>
  <c r="S110" i="15"/>
  <c r="O110" i="15"/>
  <c r="K110" i="15"/>
  <c r="G110" i="15"/>
  <c r="C110" i="15"/>
  <c r="CW107" i="15"/>
  <c r="CS107" i="15"/>
  <c r="CO107" i="15"/>
  <c r="CK107" i="15"/>
  <c r="CG107" i="15"/>
  <c r="CC107" i="15"/>
  <c r="BY107" i="15"/>
  <c r="BU107" i="15"/>
  <c r="BQ107" i="15"/>
  <c r="BM107" i="15"/>
  <c r="BI107" i="15"/>
  <c r="BE107" i="15"/>
  <c r="BA107" i="15"/>
  <c r="AW107" i="15"/>
  <c r="AS107" i="15"/>
  <c r="AO107" i="15"/>
  <c r="AK107" i="15"/>
  <c r="AG107" i="15"/>
  <c r="AC107" i="15"/>
  <c r="Y107" i="15"/>
  <c r="U107" i="15"/>
  <c r="Q107" i="15"/>
  <c r="M107" i="15"/>
  <c r="I107" i="15"/>
  <c r="CU104" i="15"/>
  <c r="CQ104" i="15"/>
  <c r="CM104" i="15"/>
  <c r="CI104" i="15"/>
  <c r="CE104" i="15"/>
  <c r="CA104" i="15"/>
  <c r="BW104" i="15"/>
  <c r="BS104" i="15"/>
  <c r="BO104" i="15"/>
  <c r="BK104" i="15"/>
  <c r="BG104" i="15"/>
  <c r="BC104" i="15"/>
  <c r="AY104" i="15"/>
  <c r="AU104" i="15"/>
  <c r="AQ104" i="15"/>
  <c r="AM104" i="15"/>
  <c r="AI104" i="15"/>
  <c r="AE104" i="15"/>
  <c r="AA104" i="15"/>
  <c r="W104" i="15"/>
  <c r="S104" i="15"/>
  <c r="O104" i="15"/>
  <c r="K104" i="15"/>
  <c r="G104" i="15"/>
  <c r="C104" i="15"/>
  <c r="CU98" i="15"/>
  <c r="CQ98" i="15"/>
  <c r="CM98" i="15"/>
  <c r="CI98" i="15"/>
  <c r="CE98" i="15"/>
  <c r="CA98" i="15"/>
  <c r="BW98" i="15"/>
  <c r="BS98" i="15"/>
  <c r="BO98" i="15"/>
  <c r="BK98" i="15"/>
  <c r="BG98" i="15"/>
  <c r="BC98" i="15"/>
  <c r="AY98" i="15"/>
  <c r="AU98" i="15"/>
  <c r="AQ98" i="15"/>
  <c r="AM98" i="15"/>
  <c r="AI98" i="15"/>
  <c r="AE98" i="15"/>
  <c r="AA98" i="15"/>
  <c r="W98" i="15"/>
  <c r="S98" i="15"/>
  <c r="O98" i="15"/>
  <c r="K98" i="15"/>
  <c r="G98" i="15"/>
  <c r="C98" i="15"/>
  <c r="CW95" i="15"/>
  <c r="CS95" i="15"/>
  <c r="CO95" i="15"/>
  <c r="CK95" i="15"/>
  <c r="CG95" i="15"/>
  <c r="CC95" i="15"/>
  <c r="BY95" i="15"/>
  <c r="BU95" i="15"/>
  <c r="BQ95" i="15"/>
  <c r="BM95" i="15"/>
  <c r="BI95" i="15"/>
  <c r="BE95" i="15"/>
  <c r="BA95" i="15"/>
  <c r="AW95" i="15"/>
  <c r="AS95" i="15"/>
  <c r="AO95" i="15"/>
  <c r="AK95" i="15"/>
  <c r="AG95" i="15"/>
  <c r="AC95" i="15"/>
  <c r="Y95" i="15"/>
  <c r="U95" i="15"/>
  <c r="Q95" i="15"/>
  <c r="M95" i="15"/>
  <c r="I95" i="15"/>
  <c r="CU92" i="15"/>
  <c r="CQ92" i="15"/>
  <c r="CM92" i="15"/>
  <c r="CI92" i="15"/>
  <c r="CE92" i="15"/>
  <c r="CA92" i="15"/>
  <c r="BW92" i="15"/>
  <c r="BS92" i="15"/>
  <c r="BO92" i="15"/>
  <c r="BK92" i="15"/>
  <c r="BG92" i="15"/>
  <c r="BC92" i="15"/>
  <c r="AY92" i="15"/>
  <c r="AU92" i="15"/>
  <c r="AQ92" i="15"/>
  <c r="AM92" i="15"/>
  <c r="AI92" i="15"/>
  <c r="AE92" i="15"/>
  <c r="AA92" i="15"/>
  <c r="W92" i="15"/>
  <c r="S92" i="15"/>
  <c r="O92" i="15"/>
  <c r="K92" i="15"/>
  <c r="G92" i="15"/>
  <c r="C92" i="15"/>
  <c r="CS89" i="15"/>
  <c r="CO89" i="15"/>
  <c r="CK89" i="15"/>
  <c r="CG89" i="15"/>
  <c r="CC89" i="15"/>
  <c r="BY89" i="15"/>
  <c r="BU89" i="15"/>
  <c r="BQ89" i="15"/>
  <c r="BM89" i="15"/>
  <c r="BI89" i="15"/>
  <c r="BE89" i="15"/>
  <c r="BA89" i="15"/>
  <c r="AW89" i="15"/>
  <c r="AS89" i="15"/>
  <c r="AO89" i="15"/>
  <c r="AK89" i="15"/>
  <c r="AG89" i="15"/>
  <c r="AC89" i="15"/>
  <c r="Y89" i="15"/>
  <c r="U89" i="15"/>
  <c r="Q89" i="15"/>
  <c r="M89" i="15"/>
  <c r="I89" i="15"/>
  <c r="CU86" i="15"/>
  <c r="CQ86" i="15"/>
  <c r="CM86" i="15"/>
  <c r="CI86" i="15"/>
  <c r="CE86" i="15"/>
  <c r="CA86" i="15"/>
  <c r="BW86" i="15"/>
  <c r="BS86" i="15"/>
  <c r="BO86" i="15"/>
  <c r="BK86" i="15"/>
  <c r="BG86" i="15"/>
  <c r="BC86" i="15"/>
  <c r="AY86" i="15"/>
  <c r="AU86" i="15"/>
  <c r="AQ86" i="15"/>
  <c r="AM86" i="15"/>
  <c r="AI86" i="15"/>
  <c r="AE86" i="15"/>
  <c r="AA86" i="15"/>
  <c r="W86" i="15"/>
  <c r="S86" i="15"/>
  <c r="O86" i="15"/>
  <c r="K86" i="15"/>
  <c r="G86" i="15"/>
  <c r="C86" i="15"/>
  <c r="CS83" i="15"/>
  <c r="CO83" i="15"/>
  <c r="CK83" i="15"/>
  <c r="CG83" i="15"/>
  <c r="CC83" i="15"/>
  <c r="BY83" i="15"/>
  <c r="BU83" i="15"/>
  <c r="BQ83" i="15"/>
  <c r="BM83" i="15"/>
  <c r="BI83" i="15"/>
  <c r="BE83" i="15"/>
  <c r="BA83" i="15"/>
  <c r="AW83" i="15"/>
  <c r="AS83" i="15"/>
  <c r="AO83" i="15"/>
  <c r="AK83" i="15"/>
  <c r="AG83" i="15"/>
  <c r="AC83" i="15"/>
  <c r="Y83" i="15"/>
  <c r="U83" i="15"/>
  <c r="Q83" i="15"/>
  <c r="M83" i="15"/>
  <c r="I83" i="15"/>
  <c r="CU80" i="15"/>
  <c r="CQ80" i="15"/>
  <c r="CM80" i="15"/>
  <c r="CI80" i="15"/>
  <c r="CE80" i="15"/>
  <c r="CA80" i="15"/>
  <c r="BW80" i="15"/>
  <c r="BS80" i="15"/>
  <c r="BO80" i="15"/>
  <c r="BK80" i="15"/>
  <c r="BG80" i="15"/>
  <c r="BC80" i="15"/>
  <c r="AY80" i="15"/>
  <c r="AU80" i="15"/>
  <c r="AQ80" i="15"/>
  <c r="AM80" i="15"/>
  <c r="AI80" i="15"/>
  <c r="AE80" i="15"/>
  <c r="AA80" i="15"/>
  <c r="W80" i="15"/>
  <c r="S80" i="15"/>
  <c r="O80" i="15"/>
  <c r="K80" i="15"/>
  <c r="G80" i="15"/>
  <c r="C80" i="15"/>
  <c r="CU77" i="15"/>
  <c r="CQ77" i="15"/>
  <c r="CM77" i="15"/>
  <c r="CI77" i="15"/>
  <c r="CE77" i="15"/>
  <c r="CA77" i="15"/>
  <c r="BW77" i="15"/>
  <c r="BS77" i="15"/>
  <c r="BO77" i="15"/>
  <c r="BK77" i="15"/>
  <c r="BG77" i="15"/>
  <c r="BC77" i="15"/>
  <c r="AY77" i="15"/>
  <c r="AU77" i="15"/>
  <c r="AQ77" i="15"/>
  <c r="AM77" i="15"/>
  <c r="AI77" i="15"/>
  <c r="AE77" i="15"/>
  <c r="AA77" i="15"/>
  <c r="W77" i="15"/>
  <c r="S77" i="15"/>
  <c r="O77" i="15"/>
  <c r="K77" i="15"/>
  <c r="G77" i="15"/>
  <c r="C77" i="15"/>
  <c r="CS74" i="15"/>
  <c r="CO74" i="15"/>
  <c r="CK74" i="15"/>
  <c r="CG74" i="15"/>
  <c r="CC74" i="15"/>
  <c r="BY74" i="15"/>
  <c r="BU74" i="15"/>
  <c r="BQ74" i="15"/>
  <c r="BM74" i="15"/>
  <c r="BI74" i="15"/>
  <c r="BE74" i="15"/>
  <c r="BA74" i="15"/>
  <c r="AW74" i="15"/>
  <c r="AS74" i="15"/>
  <c r="AO74" i="15"/>
  <c r="AK74" i="15"/>
  <c r="AG74" i="15"/>
  <c r="AC74" i="15"/>
  <c r="Y74" i="15"/>
  <c r="U74" i="15"/>
  <c r="Q74" i="15"/>
  <c r="M74" i="15"/>
  <c r="I74" i="15"/>
  <c r="CS71" i="15"/>
  <c r="CO71" i="15"/>
  <c r="CK71" i="15"/>
  <c r="CG71" i="15"/>
  <c r="CC71" i="15"/>
  <c r="BY71" i="15"/>
  <c r="BU71" i="15"/>
  <c r="BQ71" i="15"/>
  <c r="BM71" i="15"/>
  <c r="BI71" i="15"/>
  <c r="BE71" i="15"/>
  <c r="BA71" i="15"/>
  <c r="AW71" i="15"/>
  <c r="AS71" i="15"/>
  <c r="AO71" i="15"/>
  <c r="AK71" i="15"/>
  <c r="AG71" i="15"/>
  <c r="AC71" i="15"/>
  <c r="Y71" i="15"/>
  <c r="U71" i="15"/>
  <c r="Q71" i="15"/>
  <c r="M71" i="15"/>
  <c r="I71" i="15"/>
  <c r="CV68" i="15"/>
  <c r="CR68" i="15"/>
  <c r="CN68" i="15"/>
  <c r="CJ68" i="15"/>
  <c r="CF68" i="15"/>
  <c r="CB68" i="15"/>
  <c r="BX68" i="15"/>
  <c r="BT68" i="15"/>
  <c r="BP68" i="15"/>
  <c r="BL68" i="15"/>
  <c r="BH68" i="15"/>
  <c r="BD68" i="15"/>
  <c r="AZ68" i="15"/>
  <c r="AV68" i="15"/>
  <c r="AR68" i="15"/>
  <c r="AN68" i="15"/>
  <c r="AJ68" i="15"/>
  <c r="AF68" i="15"/>
  <c r="AB68" i="15"/>
  <c r="X68" i="15"/>
  <c r="T68" i="15"/>
  <c r="P68" i="15"/>
  <c r="L68" i="15"/>
  <c r="H68" i="15"/>
  <c r="CT65" i="15"/>
  <c r="CP65" i="15"/>
  <c r="CL65" i="15"/>
  <c r="CH65" i="15"/>
  <c r="CD65" i="15"/>
  <c r="BZ65" i="15"/>
  <c r="BV65" i="15"/>
  <c r="BR65" i="15"/>
  <c r="BN65" i="15"/>
  <c r="BJ65" i="15"/>
  <c r="BF65" i="15"/>
  <c r="BB65" i="15"/>
  <c r="AX65" i="15"/>
  <c r="AT65" i="15"/>
  <c r="AP65" i="15"/>
  <c r="AL65" i="15"/>
  <c r="AH65" i="15"/>
  <c r="AD65" i="15"/>
  <c r="Z65" i="15"/>
  <c r="V65" i="15"/>
  <c r="R65" i="15"/>
  <c r="N65" i="15"/>
  <c r="J65" i="15"/>
  <c r="F65" i="15"/>
  <c r="B65" i="15"/>
  <c r="CV62" i="15"/>
  <c r="CR62" i="15"/>
  <c r="CN62" i="15"/>
  <c r="CJ62" i="15"/>
  <c r="CF62" i="15"/>
  <c r="CB62" i="15"/>
  <c r="BX62" i="15"/>
  <c r="BT62" i="15"/>
  <c r="BP62" i="15"/>
  <c r="BL62" i="15"/>
  <c r="BH62" i="15"/>
  <c r="BD62" i="15"/>
  <c r="AZ62" i="15"/>
  <c r="AV62" i="15"/>
  <c r="AR62" i="15"/>
  <c r="AN62" i="15"/>
  <c r="AJ62" i="15"/>
  <c r="AF62" i="15"/>
  <c r="AB62" i="15"/>
  <c r="X62" i="15"/>
  <c r="T62" i="15"/>
  <c r="CL161" i="15"/>
  <c r="BT161" i="15"/>
  <c r="BF161" i="15"/>
  <c r="AN161" i="15"/>
  <c r="V161" i="15"/>
  <c r="F161" i="15"/>
  <c r="CR158" i="15"/>
  <c r="CB158" i="15"/>
  <c r="BI158" i="15"/>
  <c r="AR158" i="15"/>
  <c r="AC158" i="15"/>
  <c r="L158" i="15"/>
  <c r="CJ155" i="15"/>
  <c r="BS155" i="15"/>
  <c r="BD155" i="15"/>
  <c r="AM155" i="15"/>
  <c r="V155" i="15"/>
  <c r="F155" i="15"/>
  <c r="CS152" i="15"/>
  <c r="CG152" i="15"/>
  <c r="BT152" i="15"/>
  <c r="BG152" i="15"/>
  <c r="AV152" i="15"/>
  <c r="AI152" i="15"/>
  <c r="U152" i="15"/>
  <c r="H152" i="15"/>
  <c r="CU149" i="15"/>
  <c r="CJ149" i="15"/>
  <c r="BZ149" i="15"/>
  <c r="BQ149" i="15"/>
  <c r="BF149" i="15"/>
  <c r="AX149" i="15"/>
  <c r="AO149" i="15"/>
  <c r="AD149" i="15"/>
  <c r="U149" i="15"/>
  <c r="M149" i="15"/>
  <c r="B149" i="15"/>
  <c r="CT146" i="15"/>
  <c r="CL146" i="15"/>
  <c r="CB146" i="15"/>
  <c r="BR146" i="15"/>
  <c r="BI146" i="15"/>
  <c r="AX146" i="15"/>
  <c r="AP146" i="15"/>
  <c r="AG146" i="15"/>
  <c r="V146" i="15"/>
  <c r="M146" i="15"/>
  <c r="CS143" i="15"/>
  <c r="CJ143" i="15"/>
  <c r="CA143" i="15"/>
  <c r="BP143" i="15"/>
  <c r="BH143" i="15"/>
  <c r="AY143" i="15"/>
  <c r="AN143" i="15"/>
  <c r="AE143" i="15"/>
  <c r="W143" i="15"/>
  <c r="L143" i="15"/>
  <c r="C143" i="15"/>
  <c r="CV140" i="15"/>
  <c r="CM140" i="15"/>
  <c r="CB140" i="15"/>
  <c r="BT140" i="15"/>
  <c r="BK140" i="15"/>
  <c r="AZ140" i="15"/>
  <c r="AQ140" i="15"/>
  <c r="AI140" i="15"/>
  <c r="X140" i="15"/>
  <c r="O140" i="15"/>
  <c r="F140" i="15"/>
  <c r="CT137" i="15"/>
  <c r="CL137" i="15"/>
  <c r="CC137" i="15"/>
  <c r="BS137" i="15"/>
  <c r="BL137" i="15"/>
  <c r="BF137" i="15"/>
  <c r="AX137" i="15"/>
  <c r="AQ137" i="15"/>
  <c r="AJ137" i="15"/>
  <c r="AB137" i="15"/>
  <c r="V137" i="15"/>
  <c r="O137" i="15"/>
  <c r="G137" i="15"/>
  <c r="CS134" i="15"/>
  <c r="CK134" i="15"/>
  <c r="CD134" i="15"/>
  <c r="BX134" i="15"/>
  <c r="BP134" i="15"/>
  <c r="BI134" i="15"/>
  <c r="BB134" i="15"/>
  <c r="AT134" i="15"/>
  <c r="AN134" i="15"/>
  <c r="AG134" i="15"/>
  <c r="Y134" i="15"/>
  <c r="R134" i="15"/>
  <c r="L134" i="15"/>
  <c r="CV131" i="15"/>
  <c r="CP131" i="15"/>
  <c r="CI131" i="15"/>
  <c r="CA131" i="15"/>
  <c r="BT131" i="15"/>
  <c r="BN131" i="15"/>
  <c r="BF131" i="15"/>
  <c r="AY131" i="15"/>
  <c r="AR131" i="15"/>
  <c r="AJ131" i="15"/>
  <c r="AD131" i="15"/>
  <c r="W131" i="15"/>
  <c r="O131" i="15"/>
  <c r="H131" i="15"/>
  <c r="B131" i="15"/>
  <c r="CV128" i="15"/>
  <c r="CN128" i="15"/>
  <c r="CG128" i="15"/>
  <c r="BZ128" i="15"/>
  <c r="BR128" i="15"/>
  <c r="BL128" i="15"/>
  <c r="BE128" i="15"/>
  <c r="AW128" i="15"/>
  <c r="AP128" i="15"/>
  <c r="AJ128" i="15"/>
  <c r="AB128" i="15"/>
  <c r="U128" i="15"/>
  <c r="N128" i="15"/>
  <c r="F128" i="15"/>
  <c r="CQ125" i="15"/>
  <c r="CI125" i="15"/>
  <c r="CB125" i="15"/>
  <c r="BV125" i="15"/>
  <c r="BN125" i="15"/>
  <c r="BG125" i="15"/>
  <c r="AZ125" i="15"/>
  <c r="AR125" i="15"/>
  <c r="AL125" i="15"/>
  <c r="AE125" i="15"/>
  <c r="W125" i="15"/>
  <c r="P125" i="15"/>
  <c r="J125" i="15"/>
  <c r="B125" i="15"/>
  <c r="CT122" i="15"/>
  <c r="CN122" i="15"/>
  <c r="CF122" i="15"/>
  <c r="BY122" i="15"/>
  <c r="BR122" i="15"/>
  <c r="BJ122" i="15"/>
  <c r="BD122" i="15"/>
  <c r="AW122" i="15"/>
  <c r="AO122" i="15"/>
  <c r="AH122" i="15"/>
  <c r="AB122" i="15"/>
  <c r="T122" i="15"/>
  <c r="M122" i="15"/>
  <c r="F122" i="15"/>
  <c r="CQ119" i="15"/>
  <c r="CJ119" i="15"/>
  <c r="CD119" i="15"/>
  <c r="BV119" i="15"/>
  <c r="BO119" i="15"/>
  <c r="BH119" i="15"/>
  <c r="AZ119" i="15"/>
  <c r="AT119" i="15"/>
  <c r="AM119" i="15"/>
  <c r="AE119" i="15"/>
  <c r="X119" i="15"/>
  <c r="R119" i="15"/>
  <c r="J119" i="15"/>
  <c r="C119" i="15"/>
  <c r="CQ116" i="15"/>
  <c r="CI116" i="15"/>
  <c r="CC116" i="15"/>
  <c r="BV116" i="15"/>
  <c r="BN116" i="15"/>
  <c r="BG116" i="15"/>
  <c r="BA116" i="15"/>
  <c r="AS116" i="15"/>
  <c r="AL116" i="15"/>
  <c r="AE116" i="15"/>
  <c r="W116" i="15"/>
  <c r="Q116" i="15"/>
  <c r="J116" i="15"/>
  <c r="B116" i="15"/>
  <c r="CU113" i="15"/>
  <c r="CN113" i="15"/>
  <c r="CF113" i="15"/>
  <c r="BY113" i="15"/>
  <c r="BS113" i="15"/>
  <c r="BK113" i="15"/>
  <c r="BD113" i="15"/>
  <c r="AW113" i="15"/>
  <c r="AO113" i="15"/>
  <c r="AI113" i="15"/>
  <c r="AB113" i="15"/>
  <c r="T113" i="15"/>
  <c r="M113" i="15"/>
  <c r="G113" i="15"/>
  <c r="CT110" i="15"/>
  <c r="CO110" i="15"/>
  <c r="CJ110" i="15"/>
  <c r="CD110" i="15"/>
  <c r="BY110" i="15"/>
  <c r="BT110" i="15"/>
  <c r="BN110" i="15"/>
  <c r="BI110" i="15"/>
  <c r="BD110" i="15"/>
  <c r="AX110" i="15"/>
  <c r="AS110" i="15"/>
  <c r="AN110" i="15"/>
  <c r="AH110" i="15"/>
  <c r="AC110" i="15"/>
  <c r="X110" i="15"/>
  <c r="R110" i="15"/>
  <c r="M110" i="15"/>
  <c r="H110" i="15"/>
  <c r="B110" i="15"/>
  <c r="CU107" i="15"/>
  <c r="CP107" i="15"/>
  <c r="CJ107" i="15"/>
  <c r="CE107" i="15"/>
  <c r="BZ107" i="15"/>
  <c r="BT107" i="15"/>
  <c r="BO107" i="15"/>
  <c r="BJ107" i="15"/>
  <c r="BD107" i="15"/>
  <c r="AY107" i="15"/>
  <c r="AT107" i="15"/>
  <c r="AN107" i="15"/>
  <c r="AI107" i="15"/>
  <c r="AD107" i="15"/>
  <c r="X107" i="15"/>
  <c r="S107" i="15"/>
  <c r="N107" i="15"/>
  <c r="H107" i="15"/>
  <c r="C107" i="15"/>
  <c r="CR104" i="15"/>
  <c r="CL104" i="15"/>
  <c r="CG104" i="15"/>
  <c r="CB104" i="15"/>
  <c r="BV104" i="15"/>
  <c r="BQ104" i="15"/>
  <c r="BL104" i="15"/>
  <c r="BF104" i="15"/>
  <c r="BA104" i="15"/>
  <c r="AV104" i="15"/>
  <c r="AP104" i="15"/>
  <c r="AK104" i="15"/>
  <c r="AF104" i="15"/>
  <c r="Z104" i="15"/>
  <c r="U104" i="15"/>
  <c r="P104" i="15"/>
  <c r="J104" i="15"/>
  <c r="CT98" i="15"/>
  <c r="CO98" i="15"/>
  <c r="CJ98" i="15"/>
  <c r="CD98" i="15"/>
  <c r="BY98" i="15"/>
  <c r="BT98" i="15"/>
  <c r="BN98" i="15"/>
  <c r="BI98" i="15"/>
  <c r="BD98" i="15"/>
  <c r="AX98" i="15"/>
  <c r="AS98" i="15"/>
  <c r="AN98" i="15"/>
  <c r="AH98" i="15"/>
  <c r="AC98" i="15"/>
  <c r="X98" i="15"/>
  <c r="R98" i="15"/>
  <c r="M98" i="15"/>
  <c r="H98" i="15"/>
  <c r="B98" i="15"/>
  <c r="CU95" i="15"/>
  <c r="CP95" i="15"/>
  <c r="CJ95" i="15"/>
  <c r="CE95" i="15"/>
  <c r="BZ95" i="15"/>
  <c r="BT95" i="15"/>
  <c r="BO95" i="15"/>
  <c r="BJ95" i="15"/>
  <c r="BD95" i="15"/>
  <c r="AY95" i="15"/>
  <c r="AT95" i="15"/>
  <c r="AN95" i="15"/>
  <c r="AI95" i="15"/>
  <c r="AD95" i="15"/>
  <c r="X95" i="15"/>
  <c r="S95" i="15"/>
  <c r="N95" i="15"/>
  <c r="H95" i="15"/>
  <c r="C95" i="15"/>
  <c r="CR92" i="15"/>
  <c r="CL92" i="15"/>
  <c r="CG92" i="15"/>
  <c r="CB92" i="15"/>
  <c r="BV92" i="15"/>
  <c r="BQ92" i="15"/>
  <c r="BL92" i="15"/>
  <c r="BF92" i="15"/>
  <c r="BA92" i="15"/>
  <c r="AV92" i="15"/>
  <c r="AP92" i="15"/>
  <c r="AK92" i="15"/>
  <c r="AF92" i="15"/>
  <c r="Z92" i="15"/>
  <c r="U92" i="15"/>
  <c r="P92" i="15"/>
  <c r="J92" i="15"/>
  <c r="CR89" i="15"/>
  <c r="CM89" i="15"/>
  <c r="CH89" i="15"/>
  <c r="CB89" i="15"/>
  <c r="BW89" i="15"/>
  <c r="BR89" i="15"/>
  <c r="BL89" i="15"/>
  <c r="BG89" i="15"/>
  <c r="BB89" i="15"/>
  <c r="AV89" i="15"/>
  <c r="AQ89" i="15"/>
  <c r="AL89" i="15"/>
  <c r="AF89" i="15"/>
  <c r="AA89" i="15"/>
  <c r="V89" i="15"/>
  <c r="P89" i="15"/>
  <c r="K89" i="15"/>
  <c r="F89" i="15"/>
  <c r="CT86" i="15"/>
  <c r="CO86" i="15"/>
  <c r="CJ86" i="15"/>
  <c r="CD86" i="15"/>
  <c r="BY86" i="15"/>
  <c r="BT86" i="15"/>
  <c r="BN86" i="15"/>
  <c r="BI86" i="15"/>
  <c r="BD86" i="15"/>
  <c r="AX86" i="15"/>
  <c r="AS86" i="15"/>
  <c r="AN86" i="15"/>
  <c r="AH86" i="15"/>
  <c r="AC86" i="15"/>
  <c r="X86" i="15"/>
  <c r="R86" i="15"/>
  <c r="M86" i="15"/>
  <c r="H86" i="15"/>
  <c r="B86" i="15"/>
  <c r="CU83" i="15"/>
  <c r="CP83" i="15"/>
  <c r="CJ83" i="15"/>
  <c r="CE83" i="15"/>
  <c r="BZ83" i="15"/>
  <c r="BT83" i="15"/>
  <c r="BO83" i="15"/>
  <c r="BJ83" i="15"/>
  <c r="BD83" i="15"/>
  <c r="AY83" i="15"/>
  <c r="AT83" i="15"/>
  <c r="AN83" i="15"/>
  <c r="AI83" i="15"/>
  <c r="AD83" i="15"/>
  <c r="X83" i="15"/>
  <c r="S83" i="15"/>
  <c r="N83" i="15"/>
  <c r="H83" i="15"/>
  <c r="C83" i="15"/>
  <c r="CR80" i="15"/>
  <c r="CL80" i="15"/>
  <c r="CG80" i="15"/>
  <c r="CB80" i="15"/>
  <c r="BV80" i="15"/>
  <c r="BQ80" i="15"/>
  <c r="BL80" i="15"/>
  <c r="BF80" i="15"/>
  <c r="BA80" i="15"/>
  <c r="AV80" i="15"/>
  <c r="AP80" i="15"/>
  <c r="AK80" i="15"/>
  <c r="AF80" i="15"/>
  <c r="Z80" i="15"/>
  <c r="U80" i="15"/>
  <c r="P80" i="15"/>
  <c r="J80" i="15"/>
  <c r="CT77" i="15"/>
  <c r="CO77" i="15"/>
  <c r="CJ77" i="15"/>
  <c r="CD77" i="15"/>
  <c r="BY77" i="15"/>
  <c r="BT77" i="15"/>
  <c r="BN77" i="15"/>
  <c r="BI77" i="15"/>
  <c r="BD77" i="15"/>
  <c r="AX77" i="15"/>
  <c r="AS77" i="15"/>
  <c r="AN77" i="15"/>
  <c r="AH77" i="15"/>
  <c r="AC77" i="15"/>
  <c r="X77" i="15"/>
  <c r="R77" i="15"/>
  <c r="M77" i="15"/>
  <c r="H77" i="15"/>
  <c r="B77" i="15"/>
  <c r="CU74" i="15"/>
  <c r="CP74" i="15"/>
  <c r="CJ74" i="15"/>
  <c r="CE74" i="15"/>
  <c r="BZ74" i="15"/>
  <c r="BT74" i="15"/>
  <c r="BO74" i="15"/>
  <c r="BJ74" i="15"/>
  <c r="BD74" i="15"/>
  <c r="AY74" i="15"/>
  <c r="AT74" i="15"/>
  <c r="AN74" i="15"/>
  <c r="AI74" i="15"/>
  <c r="AD74" i="15"/>
  <c r="X74" i="15"/>
  <c r="S74" i="15"/>
  <c r="N74" i="15"/>
  <c r="H74" i="15"/>
  <c r="C74" i="15"/>
  <c r="CT71" i="15"/>
  <c r="CN71" i="15"/>
  <c r="CI71" i="15"/>
  <c r="CD71" i="15"/>
  <c r="BX71" i="15"/>
  <c r="BS71" i="15"/>
  <c r="BN71" i="15"/>
  <c r="BH71" i="15"/>
  <c r="BC71" i="15"/>
  <c r="AX71" i="15"/>
  <c r="AR71" i="15"/>
  <c r="AM71" i="15"/>
  <c r="AH71" i="15"/>
  <c r="AB71" i="15"/>
  <c r="W71" i="15"/>
  <c r="R71" i="15"/>
  <c r="L71" i="15"/>
  <c r="G71" i="15"/>
  <c r="B71" i="15"/>
  <c r="CW68" i="15"/>
  <c r="CQ68" i="15"/>
  <c r="CL68" i="15"/>
  <c r="CG68" i="15"/>
  <c r="CA68" i="15"/>
  <c r="BV68" i="15"/>
  <c r="BQ68" i="15"/>
  <c r="BK68" i="15"/>
  <c r="BF68" i="15"/>
  <c r="BA68" i="15"/>
  <c r="AU68" i="15"/>
  <c r="AP68" i="15"/>
  <c r="AK68" i="15"/>
  <c r="AE68" i="15"/>
  <c r="Z68" i="15"/>
  <c r="U68" i="15"/>
  <c r="O68" i="15"/>
  <c r="J68" i="15"/>
  <c r="CS65" i="15"/>
  <c r="CN65" i="15"/>
  <c r="CI65" i="15"/>
  <c r="CC65" i="15"/>
  <c r="BX65" i="15"/>
  <c r="BS65" i="15"/>
  <c r="BM65" i="15"/>
  <c r="BH65" i="15"/>
  <c r="BC65" i="15"/>
  <c r="AW65" i="15"/>
  <c r="AR65" i="15"/>
  <c r="AM65" i="15"/>
  <c r="AG65" i="15"/>
  <c r="AB65" i="15"/>
  <c r="W65" i="15"/>
  <c r="Q65" i="15"/>
  <c r="L65" i="15"/>
  <c r="G65" i="15"/>
  <c r="CT62" i="15"/>
  <c r="CO62" i="15"/>
  <c r="CI62" i="15"/>
  <c r="CD62" i="15"/>
  <c r="BY62" i="15"/>
  <c r="BS62" i="15"/>
  <c r="BN62" i="15"/>
  <c r="BI62" i="15"/>
  <c r="BC62" i="15"/>
  <c r="AX62" i="15"/>
  <c r="AS62" i="15"/>
  <c r="AM62" i="15"/>
  <c r="AH62" i="15"/>
  <c r="AC62" i="15"/>
  <c r="W62" i="15"/>
  <c r="R62" i="15"/>
  <c r="N62" i="15"/>
  <c r="J62" i="15"/>
  <c r="F62" i="15"/>
  <c r="B62" i="15"/>
  <c r="CV59" i="15"/>
  <c r="CR59" i="15"/>
  <c r="CN59" i="15"/>
  <c r="CJ59" i="15"/>
  <c r="CF59" i="15"/>
  <c r="CB59" i="15"/>
  <c r="BX59" i="15"/>
  <c r="BT59" i="15"/>
  <c r="BP59" i="15"/>
  <c r="BL59" i="15"/>
  <c r="BH59" i="15"/>
  <c r="BD59" i="15"/>
  <c r="AZ59" i="15"/>
  <c r="AV59" i="15"/>
  <c r="AR59" i="15"/>
  <c r="AN59" i="15"/>
  <c r="AJ59" i="15"/>
  <c r="AF59" i="15"/>
  <c r="AB59" i="15"/>
  <c r="X59" i="15"/>
  <c r="T59" i="15"/>
  <c r="P59" i="15"/>
  <c r="L59" i="15"/>
  <c r="H59" i="15"/>
  <c r="CT56" i="15"/>
  <c r="CP56" i="15"/>
  <c r="CL56" i="15"/>
  <c r="CH56" i="15"/>
  <c r="CD56" i="15"/>
  <c r="BZ56" i="15"/>
  <c r="BV56" i="15"/>
  <c r="BR56" i="15"/>
  <c r="BN56" i="15"/>
  <c r="BJ56" i="15"/>
  <c r="BF56" i="15"/>
  <c r="BB56" i="15"/>
  <c r="AX56" i="15"/>
  <c r="AT56" i="15"/>
  <c r="AP56" i="15"/>
  <c r="AL56" i="15"/>
  <c r="AH56" i="15"/>
  <c r="AD56" i="15"/>
  <c r="Z56" i="15"/>
  <c r="V56" i="15"/>
  <c r="R56" i="15"/>
  <c r="N56" i="15"/>
  <c r="J56" i="15"/>
  <c r="F56" i="15"/>
  <c r="B56" i="15"/>
  <c r="CW53" i="15"/>
  <c r="CS53" i="15"/>
  <c r="CO53" i="15"/>
  <c r="CK53" i="15"/>
  <c r="CG53" i="15"/>
  <c r="CC53" i="15"/>
  <c r="BY53" i="15"/>
  <c r="BU53" i="15"/>
  <c r="BQ53" i="15"/>
  <c r="BM53" i="15"/>
  <c r="BI53" i="15"/>
  <c r="BE53" i="15"/>
  <c r="BA53" i="15"/>
  <c r="AW53" i="15"/>
  <c r="AS53" i="15"/>
  <c r="AO53" i="15"/>
  <c r="AK53" i="15"/>
  <c r="AG53" i="15"/>
  <c r="AC53" i="15"/>
  <c r="Y53" i="15"/>
  <c r="U53" i="15"/>
  <c r="Q53" i="15"/>
  <c r="M53" i="15"/>
  <c r="I53" i="15"/>
  <c r="CU50" i="15"/>
  <c r="CQ50" i="15"/>
  <c r="CM50" i="15"/>
  <c r="CI50" i="15"/>
  <c r="CE50" i="15"/>
  <c r="CA50" i="15"/>
  <c r="BW50" i="15"/>
  <c r="BS50" i="15"/>
  <c r="BO50" i="15"/>
  <c r="BK50" i="15"/>
  <c r="BG50" i="15"/>
  <c r="BC50" i="15"/>
  <c r="AY50" i="15"/>
  <c r="AU50" i="15"/>
  <c r="AQ50" i="15"/>
  <c r="AM50" i="15"/>
  <c r="AI50" i="15"/>
  <c r="AE50" i="15"/>
  <c r="AA50" i="15"/>
  <c r="W50" i="15"/>
  <c r="S50" i="15"/>
  <c r="O50" i="15"/>
  <c r="K50" i="15"/>
  <c r="G50" i="15"/>
  <c r="C50" i="15"/>
  <c r="CS47" i="15"/>
  <c r="CO47" i="15"/>
  <c r="CK47" i="15"/>
  <c r="CG47" i="15"/>
  <c r="CC47" i="15"/>
  <c r="BY47" i="15"/>
  <c r="BU47" i="15"/>
  <c r="BQ47" i="15"/>
  <c r="BM47" i="15"/>
  <c r="BI47" i="15"/>
  <c r="BE47" i="15"/>
  <c r="BA47" i="15"/>
  <c r="AW47" i="15"/>
  <c r="AS47" i="15"/>
  <c r="AO47" i="15"/>
  <c r="AK47" i="15"/>
  <c r="AG47" i="15"/>
  <c r="AC47" i="15"/>
  <c r="Y47" i="15"/>
  <c r="U47" i="15"/>
  <c r="Q47" i="15"/>
  <c r="M47" i="15"/>
  <c r="I47" i="15"/>
  <c r="CU44" i="15"/>
  <c r="CQ44" i="15"/>
  <c r="CM44" i="15"/>
  <c r="CI44" i="15"/>
  <c r="CE44" i="15"/>
  <c r="CA44" i="15"/>
  <c r="BW44" i="15"/>
  <c r="BS44" i="15"/>
  <c r="BO44" i="15"/>
  <c r="BK44" i="15"/>
  <c r="BG44" i="15"/>
  <c r="BC44" i="15"/>
  <c r="AY44" i="15"/>
  <c r="AU44" i="15"/>
  <c r="AQ44" i="15"/>
  <c r="AM44" i="15"/>
  <c r="AI44" i="15"/>
  <c r="AE44" i="15"/>
  <c r="AA44" i="15"/>
  <c r="W44" i="15"/>
  <c r="S44" i="15"/>
  <c r="O44" i="15"/>
  <c r="K44" i="15"/>
  <c r="G44" i="15"/>
  <c r="C44" i="15"/>
  <c r="CW41" i="15"/>
  <c r="CS41" i="15"/>
  <c r="CO41" i="15"/>
  <c r="CK41" i="15"/>
  <c r="CG41" i="15"/>
  <c r="CC41" i="15"/>
  <c r="BY41" i="15"/>
  <c r="BU41" i="15"/>
  <c r="BQ41" i="15"/>
  <c r="BM41" i="15"/>
  <c r="BI41" i="15"/>
  <c r="BE41" i="15"/>
  <c r="BA41" i="15"/>
  <c r="AW41" i="15"/>
  <c r="AS41" i="15"/>
  <c r="AO41" i="15"/>
  <c r="AK41" i="15"/>
  <c r="AG41" i="15"/>
  <c r="AC41" i="15"/>
  <c r="Y41" i="15"/>
  <c r="U41" i="15"/>
  <c r="Q41" i="15"/>
  <c r="M41" i="15"/>
  <c r="I41" i="15"/>
  <c r="CU38" i="15"/>
  <c r="CQ38" i="15"/>
  <c r="CM38" i="15"/>
  <c r="CI38" i="15"/>
  <c r="CE38" i="15"/>
  <c r="CA38" i="15"/>
  <c r="BW38" i="15"/>
  <c r="BS38" i="15"/>
  <c r="BO38" i="15"/>
  <c r="BK38" i="15"/>
  <c r="BG38" i="15"/>
  <c r="BC38" i="15"/>
  <c r="AY38" i="15"/>
  <c r="AU38" i="15"/>
  <c r="AQ38" i="15"/>
  <c r="AM38" i="15"/>
  <c r="AI38" i="15"/>
  <c r="AE38" i="15"/>
  <c r="AA38" i="15"/>
  <c r="W38" i="15"/>
  <c r="S38" i="15"/>
  <c r="O38" i="15"/>
  <c r="K38" i="15"/>
  <c r="G38" i="15"/>
  <c r="C38" i="15"/>
  <c r="CT35" i="15"/>
  <c r="CP35" i="15"/>
  <c r="CL35" i="15"/>
  <c r="CH35" i="15"/>
  <c r="CD35" i="15"/>
  <c r="BZ35" i="15"/>
  <c r="BV35" i="15"/>
  <c r="BR35" i="15"/>
  <c r="BN35" i="15"/>
  <c r="BJ35" i="15"/>
  <c r="BF35" i="15"/>
  <c r="BB35" i="15"/>
  <c r="AX35" i="15"/>
  <c r="AT35" i="15"/>
  <c r="AP35" i="15"/>
  <c r="AL35" i="15"/>
  <c r="AH35" i="15"/>
  <c r="AD35" i="15"/>
  <c r="Z35" i="15"/>
  <c r="V35" i="15"/>
  <c r="R35" i="15"/>
  <c r="N35" i="15"/>
  <c r="J35" i="15"/>
  <c r="F35" i="15"/>
  <c r="B35" i="15"/>
  <c r="CV32" i="15"/>
  <c r="CR32" i="15"/>
  <c r="CN32" i="15"/>
  <c r="CJ32" i="15"/>
  <c r="CF32" i="15"/>
  <c r="CB32" i="15"/>
  <c r="BX32" i="15"/>
  <c r="BT32" i="15"/>
  <c r="BP32" i="15"/>
  <c r="BL32" i="15"/>
  <c r="BH32" i="15"/>
  <c r="BD32" i="15"/>
  <c r="AZ32" i="15"/>
  <c r="AV32" i="15"/>
  <c r="AR32" i="15"/>
  <c r="AN32" i="15"/>
  <c r="AJ32" i="15"/>
  <c r="AF32" i="15"/>
  <c r="AB32" i="15"/>
  <c r="X32" i="15"/>
  <c r="T32" i="15"/>
  <c r="P32" i="15"/>
  <c r="L32" i="15"/>
  <c r="H32" i="15"/>
  <c r="CT29" i="15"/>
  <c r="CP29" i="15"/>
  <c r="CL29" i="15"/>
  <c r="CH29" i="15"/>
  <c r="CD29" i="15"/>
  <c r="BZ29" i="15"/>
  <c r="BV29" i="15"/>
  <c r="BR29" i="15"/>
  <c r="BN29" i="15"/>
  <c r="BJ29" i="15"/>
  <c r="BF29" i="15"/>
  <c r="BB29" i="15"/>
  <c r="AX29" i="15"/>
  <c r="AT29" i="15"/>
  <c r="AP29" i="15"/>
  <c r="AL29" i="15"/>
  <c r="AH29" i="15"/>
  <c r="AD29" i="15"/>
  <c r="Z29" i="15"/>
  <c r="V29" i="15"/>
  <c r="R29" i="15"/>
  <c r="N29" i="15"/>
  <c r="J29" i="15"/>
  <c r="F29" i="15"/>
  <c r="B29" i="15"/>
  <c r="CV26" i="15"/>
  <c r="CR26" i="15"/>
  <c r="CN26" i="15"/>
  <c r="CJ26" i="15"/>
  <c r="CF26" i="15"/>
  <c r="CB26" i="15"/>
  <c r="BX26" i="15"/>
  <c r="BT26" i="15"/>
  <c r="BP26" i="15"/>
  <c r="BL26" i="15"/>
  <c r="BH26" i="15"/>
  <c r="BD26" i="15"/>
  <c r="AZ26" i="15"/>
  <c r="AV26" i="15"/>
  <c r="AR26" i="15"/>
  <c r="AN26" i="15"/>
  <c r="AJ26" i="15"/>
  <c r="AF26" i="15"/>
  <c r="AB26" i="15"/>
  <c r="X26" i="15"/>
  <c r="T26" i="15"/>
  <c r="P26" i="15"/>
  <c r="L26" i="15"/>
  <c r="H26" i="15"/>
  <c r="CT23" i="15"/>
  <c r="CP23" i="15"/>
  <c r="CL23" i="15"/>
  <c r="CH23" i="15"/>
  <c r="CD23" i="15"/>
  <c r="BZ23" i="15"/>
  <c r="BV23" i="15"/>
  <c r="BR23" i="15"/>
  <c r="BN23" i="15"/>
  <c r="BJ23" i="15"/>
  <c r="BF23" i="15"/>
  <c r="BB23" i="15"/>
  <c r="AX23" i="15"/>
  <c r="AT23" i="15"/>
  <c r="AP23" i="15"/>
  <c r="AL23" i="15"/>
  <c r="AH23" i="15"/>
  <c r="AD23" i="15"/>
  <c r="Z23" i="15"/>
  <c r="V23" i="15"/>
  <c r="R23" i="15"/>
  <c r="N23" i="15"/>
  <c r="J23" i="15"/>
  <c r="F23" i="15"/>
  <c r="B23" i="15"/>
  <c r="CS20" i="15"/>
  <c r="CO20" i="15"/>
  <c r="CK20" i="15"/>
  <c r="CG20" i="15"/>
  <c r="CC20" i="15"/>
  <c r="BY20" i="15"/>
  <c r="BU20" i="15"/>
  <c r="BQ20" i="15"/>
  <c r="BM20" i="15"/>
  <c r="BI20" i="15"/>
  <c r="BE20" i="15"/>
  <c r="BA20" i="15"/>
  <c r="AW20" i="15"/>
  <c r="AS20" i="15"/>
  <c r="AO20" i="15"/>
  <c r="AK20" i="15"/>
  <c r="AG20" i="15"/>
  <c r="AC20" i="15"/>
  <c r="Y20" i="15"/>
  <c r="U20" i="15"/>
  <c r="Q20" i="15"/>
  <c r="M20" i="15"/>
  <c r="I20" i="15"/>
  <c r="CV17" i="15"/>
  <c r="CR17" i="15"/>
  <c r="CN17" i="15"/>
  <c r="CJ17" i="15"/>
  <c r="CF17" i="15"/>
  <c r="CB17" i="15"/>
  <c r="BX17" i="15"/>
  <c r="BT17" i="15"/>
  <c r="BP17" i="15"/>
  <c r="BL17" i="15"/>
  <c r="BH17" i="15"/>
  <c r="BD17" i="15"/>
  <c r="AZ17" i="15"/>
  <c r="AV17" i="15"/>
  <c r="AR17" i="15"/>
  <c r="AN17" i="15"/>
  <c r="AJ17" i="15"/>
  <c r="AF17" i="15"/>
  <c r="AB17" i="15"/>
  <c r="X17" i="15"/>
  <c r="T17" i="15"/>
  <c r="P17" i="15"/>
  <c r="L17" i="15"/>
  <c r="H17" i="15"/>
  <c r="CT14" i="15"/>
  <c r="CP14" i="15"/>
  <c r="CL14" i="15"/>
  <c r="CH14" i="15"/>
  <c r="CD14" i="15"/>
  <c r="BZ14" i="15"/>
  <c r="BV14" i="15"/>
  <c r="BR14" i="15"/>
  <c r="BN14" i="15"/>
  <c r="BJ14" i="15"/>
  <c r="BF14" i="15"/>
  <c r="BB14" i="15"/>
  <c r="AX14" i="15"/>
  <c r="AT14" i="15"/>
  <c r="AP14" i="15"/>
  <c r="AL14" i="15"/>
  <c r="AH14" i="15"/>
  <c r="AD14" i="15"/>
  <c r="Z14" i="15"/>
  <c r="V14" i="15"/>
  <c r="R14" i="15"/>
  <c r="N14" i="15"/>
  <c r="J14" i="15"/>
  <c r="F14" i="15"/>
  <c r="B14" i="15"/>
  <c r="CW11" i="15"/>
  <c r="CS11" i="15"/>
  <c r="CO11" i="15"/>
  <c r="CK11" i="15"/>
  <c r="CG11" i="15"/>
  <c r="CC11" i="15"/>
  <c r="BY11" i="15"/>
  <c r="BU11" i="15"/>
  <c r="BQ11" i="15"/>
  <c r="BM11" i="15"/>
  <c r="BI11" i="15"/>
  <c r="BE11" i="15"/>
  <c r="BA11" i="15"/>
  <c r="AW11" i="15"/>
  <c r="AS11" i="15"/>
  <c r="AO11" i="15"/>
  <c r="AK11" i="15"/>
  <c r="AG11" i="15"/>
  <c r="AC11" i="15"/>
  <c r="Y11" i="15"/>
  <c r="U11" i="15"/>
  <c r="Q11" i="15"/>
  <c r="M11" i="15"/>
  <c r="I11" i="15"/>
  <c r="E11" i="15"/>
  <c r="BG6" i="15"/>
  <c r="CV161" i="15"/>
  <c r="CH161" i="15"/>
  <c r="BR161" i="15"/>
  <c r="AY161" i="15"/>
  <c r="AI161" i="15"/>
  <c r="T161" i="15"/>
  <c r="CL158" i="15"/>
  <c r="BX158" i="15"/>
  <c r="BF158" i="15"/>
  <c r="AN158" i="15"/>
  <c r="X158" i="15"/>
  <c r="CU155" i="15"/>
  <c r="CH155" i="15"/>
  <c r="BR155" i="15"/>
  <c r="AX155" i="15"/>
  <c r="AH155" i="15"/>
  <c r="S155" i="15"/>
  <c r="CO152" i="15"/>
  <c r="CE152" i="15"/>
  <c r="BQ152" i="15"/>
  <c r="BD152" i="15"/>
  <c r="AR152" i="15"/>
  <c r="AC152" i="15"/>
  <c r="S152" i="15"/>
  <c r="G152" i="15"/>
  <c r="CP149" i="15"/>
  <c r="CG149" i="15"/>
  <c r="BY149" i="15"/>
  <c r="BN149" i="15"/>
  <c r="BE149" i="15"/>
  <c r="AV149" i="15"/>
  <c r="AK149" i="15"/>
  <c r="AC149" i="15"/>
  <c r="T149" i="15"/>
  <c r="I149" i="15"/>
  <c r="CS146" i="15"/>
  <c r="CH146" i="15"/>
  <c r="BY146" i="15"/>
  <c r="BQ146" i="15"/>
  <c r="BF146" i="15"/>
  <c r="AW146" i="15"/>
  <c r="AN146" i="15"/>
  <c r="AC146" i="15"/>
  <c r="U146" i="15"/>
  <c r="L146" i="15"/>
  <c r="CQ143" i="15"/>
  <c r="CI143" i="15"/>
  <c r="BX143" i="15"/>
  <c r="BO143" i="15"/>
  <c r="BE143" i="15"/>
  <c r="AU143" i="15"/>
  <c r="AM143" i="15"/>
  <c r="AC143" i="15"/>
  <c r="S143" i="15"/>
  <c r="I143" i="15"/>
  <c r="CU140" i="15"/>
  <c r="CJ140" i="15"/>
  <c r="CA140" i="15"/>
  <c r="BR140" i="15"/>
  <c r="BG140" i="15"/>
  <c r="AY140" i="15"/>
  <c r="AP140" i="15"/>
  <c r="AE140" i="15"/>
  <c r="V140" i="15"/>
  <c r="N140" i="15"/>
  <c r="C140" i="15"/>
  <c r="CS137" i="15"/>
  <c r="CJ137" i="15"/>
  <c r="BY137" i="15"/>
  <c r="BR137" i="15"/>
  <c r="BK137" i="15"/>
  <c r="BC137" i="15"/>
  <c r="AV137" i="15"/>
  <c r="AP137" i="15"/>
  <c r="AH137" i="15"/>
  <c r="AA137" i="15"/>
  <c r="T137" i="15"/>
  <c r="L137" i="15"/>
  <c r="F137" i="15"/>
  <c r="CP134" i="15"/>
  <c r="CJ134" i="15"/>
  <c r="CC134" i="15"/>
  <c r="BU134" i="15"/>
  <c r="BN134" i="15"/>
  <c r="BH134" i="15"/>
  <c r="AZ134" i="15"/>
  <c r="AS134" i="15"/>
  <c r="AL134" i="15"/>
  <c r="AD134" i="15"/>
  <c r="X134" i="15"/>
  <c r="Q134" i="15"/>
  <c r="I134" i="15"/>
  <c r="B134" i="15"/>
  <c r="CU131" i="15"/>
  <c r="CN131" i="15"/>
  <c r="CF131" i="15"/>
  <c r="BZ131" i="15"/>
  <c r="BS131" i="15"/>
  <c r="BK131" i="15"/>
  <c r="BD131" i="15"/>
  <c r="AX131" i="15"/>
  <c r="AP131" i="15"/>
  <c r="AI131" i="15"/>
  <c r="AB131" i="15"/>
  <c r="T131" i="15"/>
  <c r="N131" i="15"/>
  <c r="G131" i="15"/>
  <c r="CS128" i="15"/>
  <c r="CL128" i="15"/>
  <c r="CF128" i="15"/>
  <c r="BX128" i="15"/>
  <c r="BQ128" i="15"/>
  <c r="BJ128" i="15"/>
  <c r="BB128" i="15"/>
  <c r="AV128" i="15"/>
  <c r="AO128" i="15"/>
  <c r="AG128" i="15"/>
  <c r="Z128" i="15"/>
  <c r="T128" i="15"/>
  <c r="L128" i="15"/>
  <c r="CV125" i="15"/>
  <c r="CN125" i="15"/>
  <c r="CH125" i="15"/>
  <c r="CA125" i="15"/>
  <c r="BS125" i="15"/>
  <c r="BL125" i="15"/>
  <c r="BF125" i="15"/>
  <c r="AX125" i="15"/>
  <c r="AQ125" i="15"/>
  <c r="AJ125" i="15"/>
  <c r="AB125" i="15"/>
  <c r="V125" i="15"/>
  <c r="O125" i="15"/>
  <c r="G125" i="15"/>
  <c r="CS122" i="15"/>
  <c r="CK122" i="15"/>
  <c r="CD122" i="15"/>
  <c r="BX122" i="15"/>
  <c r="BP122" i="15"/>
  <c r="BI122" i="15"/>
  <c r="BB122" i="15"/>
  <c r="AT122" i="15"/>
  <c r="AN122" i="15"/>
  <c r="AG122" i="15"/>
  <c r="Y122" i="15"/>
  <c r="R122" i="15"/>
  <c r="L122" i="15"/>
  <c r="CV119" i="15"/>
  <c r="CP119" i="15"/>
  <c r="CI119" i="15"/>
  <c r="CA119" i="15"/>
  <c r="BT119" i="15"/>
  <c r="BN119" i="15"/>
  <c r="BF119" i="15"/>
  <c r="AY119" i="15"/>
  <c r="AR119" i="15"/>
  <c r="AJ119" i="15"/>
  <c r="AD119" i="15"/>
  <c r="W119" i="15"/>
  <c r="O119" i="15"/>
  <c r="H119" i="15"/>
  <c r="B119" i="15"/>
  <c r="CO116" i="15"/>
  <c r="CH116" i="15"/>
  <c r="CA116" i="15"/>
  <c r="BS116" i="15"/>
  <c r="BM116" i="15"/>
  <c r="BF116" i="15"/>
  <c r="AX116" i="15"/>
  <c r="AQ116" i="15"/>
  <c r="AK116" i="15"/>
  <c r="AC116" i="15"/>
  <c r="V116" i="15"/>
  <c r="O116" i="15"/>
  <c r="G116" i="15"/>
  <c r="CS113" i="15"/>
  <c r="CK113" i="15"/>
  <c r="CE113" i="15"/>
  <c r="BX113" i="15"/>
  <c r="BP113" i="15"/>
  <c r="BI113" i="15"/>
  <c r="BC113" i="15"/>
  <c r="AU113" i="15"/>
  <c r="AN113" i="15"/>
  <c r="AG113" i="15"/>
  <c r="Y113" i="15"/>
  <c r="S113" i="15"/>
  <c r="L113" i="15"/>
  <c r="CS110" i="15"/>
  <c r="CN110" i="15"/>
  <c r="CH110" i="15"/>
  <c r="CC110" i="15"/>
  <c r="BX110" i="15"/>
  <c r="BR110" i="15"/>
  <c r="BM110" i="15"/>
  <c r="BH110" i="15"/>
  <c r="BB110" i="15"/>
  <c r="AW110" i="15"/>
  <c r="AR110" i="15"/>
  <c r="AL110" i="15"/>
  <c r="AG110" i="15"/>
  <c r="AB110" i="15"/>
  <c r="V110" i="15"/>
  <c r="Q110" i="15"/>
  <c r="L110" i="15"/>
  <c r="F110" i="15"/>
  <c r="CT107" i="15"/>
  <c r="CN107" i="15"/>
  <c r="CI107" i="15"/>
  <c r="CD107" i="15"/>
  <c r="BX107" i="15"/>
  <c r="BS107" i="15"/>
  <c r="BN107" i="15"/>
  <c r="BH107" i="15"/>
  <c r="BC107" i="15"/>
  <c r="AX107" i="15"/>
  <c r="AR107" i="15"/>
  <c r="AM107" i="15"/>
  <c r="AH107" i="15"/>
  <c r="AB107" i="15"/>
  <c r="W107" i="15"/>
  <c r="R107" i="15"/>
  <c r="L107" i="15"/>
  <c r="G107" i="15"/>
  <c r="B107" i="15"/>
  <c r="CV104" i="15"/>
  <c r="CP104" i="15"/>
  <c r="CK104" i="15"/>
  <c r="CF104" i="15"/>
  <c r="BZ104" i="15"/>
  <c r="BU104" i="15"/>
  <c r="BP104" i="15"/>
  <c r="BJ104" i="15"/>
  <c r="BE104" i="15"/>
  <c r="AZ104" i="15"/>
  <c r="AT104" i="15"/>
  <c r="AO104" i="15"/>
  <c r="AJ104" i="15"/>
  <c r="AD104" i="15"/>
  <c r="Y104" i="15"/>
  <c r="T104" i="15"/>
  <c r="N104" i="15"/>
  <c r="I104" i="15"/>
  <c r="CS98" i="15"/>
  <c r="CN98" i="15"/>
  <c r="CH98" i="15"/>
  <c r="CC98" i="15"/>
  <c r="BX98" i="15"/>
  <c r="BR98" i="15"/>
  <c r="BM98" i="15"/>
  <c r="BH98" i="15"/>
  <c r="BB98" i="15"/>
  <c r="AW98" i="15"/>
  <c r="AR98" i="15"/>
  <c r="AL98" i="15"/>
  <c r="AG98" i="15"/>
  <c r="AB98" i="15"/>
  <c r="V98" i="15"/>
  <c r="Q98" i="15"/>
  <c r="L98" i="15"/>
  <c r="F98" i="15"/>
  <c r="CT95" i="15"/>
  <c r="CN95" i="15"/>
  <c r="CI95" i="15"/>
  <c r="CD95" i="15"/>
  <c r="BX95" i="15"/>
  <c r="BS95" i="15"/>
  <c r="BN95" i="15"/>
  <c r="BH95" i="15"/>
  <c r="BC95" i="15"/>
  <c r="AX95" i="15"/>
  <c r="AR95" i="15"/>
  <c r="AM95" i="15"/>
  <c r="AH95" i="15"/>
  <c r="AB95" i="15"/>
  <c r="W95" i="15"/>
  <c r="R95" i="15"/>
  <c r="L95" i="15"/>
  <c r="G95" i="15"/>
  <c r="B95" i="15"/>
  <c r="CV92" i="15"/>
  <c r="CP92" i="15"/>
  <c r="CK92" i="15"/>
  <c r="CF92" i="15"/>
  <c r="BZ92" i="15"/>
  <c r="BU92" i="15"/>
  <c r="BP92" i="15"/>
  <c r="BJ92" i="15"/>
  <c r="BE92" i="15"/>
  <c r="AZ92" i="15"/>
  <c r="AT92" i="15"/>
  <c r="AO92" i="15"/>
  <c r="AJ92" i="15"/>
  <c r="AD92" i="15"/>
  <c r="Y92" i="15"/>
  <c r="T92" i="15"/>
  <c r="N92" i="15"/>
  <c r="I92" i="15"/>
  <c r="CV89" i="15"/>
  <c r="CQ89" i="15"/>
  <c r="CL89" i="15"/>
  <c r="CF89" i="15"/>
  <c r="CA89" i="15"/>
  <c r="BV89" i="15"/>
  <c r="BP89" i="15"/>
  <c r="BK89" i="15"/>
  <c r="BF89" i="15"/>
  <c r="AZ89" i="15"/>
  <c r="AU89" i="15"/>
  <c r="AP89" i="15"/>
  <c r="AJ89" i="15"/>
  <c r="AE89" i="15"/>
  <c r="Z89" i="15"/>
  <c r="T89" i="15"/>
  <c r="O89" i="15"/>
  <c r="J89" i="15"/>
  <c r="CS86" i="15"/>
  <c r="CN86" i="15"/>
  <c r="CH86" i="15"/>
  <c r="CC86" i="15"/>
  <c r="BX86" i="15"/>
  <c r="BR86" i="15"/>
  <c r="BM86" i="15"/>
  <c r="BH86" i="15"/>
  <c r="BB86" i="15"/>
  <c r="AW86" i="15"/>
  <c r="AR86" i="15"/>
  <c r="AL86" i="15"/>
  <c r="AG86" i="15"/>
  <c r="AB86" i="15"/>
  <c r="V86" i="15"/>
  <c r="Q86" i="15"/>
  <c r="L86" i="15"/>
  <c r="F86" i="15"/>
  <c r="CT83" i="15"/>
  <c r="CN83" i="15"/>
  <c r="CI83" i="15"/>
  <c r="CD83" i="15"/>
  <c r="BX83" i="15"/>
  <c r="BS83" i="15"/>
  <c r="BN83" i="15"/>
  <c r="BH83" i="15"/>
  <c r="BC83" i="15"/>
  <c r="AX83" i="15"/>
  <c r="AR83" i="15"/>
  <c r="AM83" i="15"/>
  <c r="AH83" i="15"/>
  <c r="AB83" i="15"/>
  <c r="W83" i="15"/>
  <c r="R83" i="15"/>
  <c r="L83" i="15"/>
  <c r="G83" i="15"/>
  <c r="B83" i="15"/>
  <c r="CV80" i="15"/>
  <c r="CP80" i="15"/>
  <c r="CK80" i="15"/>
  <c r="CF80" i="15"/>
  <c r="BZ80" i="15"/>
  <c r="BU80" i="15"/>
  <c r="BP80" i="15"/>
  <c r="BJ80" i="15"/>
  <c r="BE80" i="15"/>
  <c r="AZ80" i="15"/>
  <c r="AT80" i="15"/>
  <c r="AO80" i="15"/>
  <c r="AJ80" i="15"/>
  <c r="AD80" i="15"/>
  <c r="Y80" i="15"/>
  <c r="T80" i="15"/>
  <c r="N80" i="15"/>
  <c r="I80" i="15"/>
  <c r="CS77" i="15"/>
  <c r="CN77" i="15"/>
  <c r="CH77" i="15"/>
  <c r="CC77" i="15"/>
  <c r="BX77" i="15"/>
  <c r="BR77" i="15"/>
  <c r="BM77" i="15"/>
  <c r="BH77" i="15"/>
  <c r="BB77" i="15"/>
  <c r="AW77" i="15"/>
  <c r="AR77" i="15"/>
  <c r="AL77" i="15"/>
  <c r="AG77" i="15"/>
  <c r="AB77" i="15"/>
  <c r="V77" i="15"/>
  <c r="Q77" i="15"/>
  <c r="L77" i="15"/>
  <c r="F77" i="15"/>
  <c r="CT74" i="15"/>
  <c r="BZ161" i="15"/>
  <c r="I155" i="15"/>
  <c r="M155" i="15"/>
  <c r="Q155" i="15"/>
  <c r="U155" i="15"/>
  <c r="Y155" i="15"/>
  <c r="AC155" i="15"/>
  <c r="AG155" i="15"/>
  <c r="AK155" i="15"/>
  <c r="AO155" i="15"/>
  <c r="AS155" i="15"/>
  <c r="AW155" i="15"/>
  <c r="BA155" i="15"/>
  <c r="BE155" i="15"/>
  <c r="BI155" i="15"/>
  <c r="BM155" i="15"/>
  <c r="BQ155" i="15"/>
  <c r="BU155" i="15"/>
  <c r="BY155" i="15"/>
  <c r="CC155" i="15"/>
  <c r="CG155" i="15"/>
  <c r="CK155" i="15"/>
  <c r="CO155" i="15"/>
  <c r="CS155" i="15"/>
  <c r="CW155" i="15"/>
  <c r="C158" i="15"/>
  <c r="G158" i="15"/>
  <c r="K158" i="15"/>
  <c r="O158" i="15"/>
  <c r="S158" i="15"/>
  <c r="W158" i="15"/>
  <c r="AA158" i="15"/>
  <c r="AE158" i="15"/>
  <c r="AI158" i="15"/>
  <c r="AM158" i="15"/>
  <c r="AQ158" i="15"/>
  <c r="AU158" i="15"/>
  <c r="AY158" i="15"/>
  <c r="BC158" i="15"/>
  <c r="BG158" i="15"/>
  <c r="BK158" i="15"/>
  <c r="BO158" i="15"/>
  <c r="BS158" i="15"/>
  <c r="BW158" i="15"/>
  <c r="CA158" i="15"/>
  <c r="CE158" i="15"/>
  <c r="CI158" i="15"/>
  <c r="CM158" i="15"/>
  <c r="CQ158" i="15"/>
  <c r="CU158" i="15"/>
  <c r="I161" i="15"/>
  <c r="M161" i="15"/>
  <c r="Q161" i="15"/>
  <c r="U161" i="15"/>
  <c r="Y161" i="15"/>
  <c r="AC161" i="15"/>
  <c r="AG161" i="15"/>
  <c r="AK161" i="15"/>
  <c r="AO161" i="15"/>
  <c r="AS161" i="15"/>
  <c r="AW161" i="15"/>
  <c r="BA161" i="15"/>
  <c r="BE161" i="15"/>
  <c r="BI161" i="15"/>
  <c r="BM161" i="15"/>
  <c r="BQ161" i="15"/>
  <c r="BU161" i="15"/>
  <c r="BY161" i="15"/>
  <c r="CC161" i="15"/>
  <c r="CG161" i="15"/>
  <c r="CK161" i="15"/>
  <c r="CO161" i="15"/>
  <c r="CS161" i="15"/>
  <c r="D15" i="15"/>
  <c r="D16" i="15" s="1"/>
  <c r="D17" i="15" s="1"/>
  <c r="E12" i="15"/>
  <c r="E13" i="15" s="1"/>
  <c r="E14" i="15" s="1"/>
  <c r="E30" i="15"/>
  <c r="E31" i="15" s="1"/>
  <c r="E32" i="15" s="1"/>
  <c r="E15" i="15"/>
  <c r="E16" i="15" s="1"/>
  <c r="E17" i="15" s="1"/>
  <c r="D21" i="15"/>
  <c r="D22" i="15" s="1"/>
  <c r="D23" i="15" s="1"/>
  <c r="D39" i="15"/>
  <c r="D40" i="15" s="1"/>
  <c r="D41" i="15" s="1"/>
  <c r="D60" i="15"/>
  <c r="D61" i="15" s="1"/>
  <c r="D62" i="15" s="1"/>
  <c r="E102" i="15"/>
  <c r="E103" i="15" s="1"/>
  <c r="E104" i="15" s="1"/>
  <c r="E153" i="15"/>
  <c r="E154" i="15" s="1"/>
  <c r="E155" i="15" s="1"/>
  <c r="E72" i="15"/>
  <c r="E73" i="15" s="1"/>
  <c r="E74" i="15" s="1"/>
  <c r="E36" i="15"/>
  <c r="E37" i="15" s="1"/>
  <c r="E38" i="15" s="1"/>
  <c r="D153" i="15"/>
  <c r="D154" i="15" s="1"/>
  <c r="D155" i="15" s="1"/>
  <c r="D159" i="15"/>
  <c r="D160" i="15" s="1"/>
  <c r="D161" i="15" s="1"/>
  <c r="D156" i="15"/>
  <c r="D157" i="15" s="1"/>
  <c r="D158" i="15" s="1"/>
  <c r="D147" i="15"/>
  <c r="D148" i="15" s="1"/>
  <c r="D149" i="15" s="1"/>
  <c r="D135" i="15"/>
  <c r="D136" i="15" s="1"/>
  <c r="D137" i="15" s="1"/>
  <c r="D150" i="15"/>
  <c r="D151" i="15" s="1"/>
  <c r="D152" i="15" s="1"/>
  <c r="D141" i="15"/>
  <c r="D142" i="15" s="1"/>
  <c r="D143" i="15" s="1"/>
  <c r="D129" i="15"/>
  <c r="D130" i="15" s="1"/>
  <c r="D131" i="15" s="1"/>
  <c r="D144" i="15"/>
  <c r="D145" i="15" s="1"/>
  <c r="D146" i="15" s="1"/>
  <c r="D117" i="15"/>
  <c r="D118" i="15" s="1"/>
  <c r="D119" i="15" s="1"/>
  <c r="D132" i="15"/>
  <c r="D133" i="15" s="1"/>
  <c r="D134" i="15" s="1"/>
  <c r="D123" i="15"/>
  <c r="D124" i="15" s="1"/>
  <c r="D125" i="15" s="1"/>
  <c r="D111" i="15"/>
  <c r="D112" i="15" s="1"/>
  <c r="D113" i="15" s="1"/>
  <c r="D114" i="15"/>
  <c r="D115" i="15" s="1"/>
  <c r="D116" i="15" s="1"/>
  <c r="D99" i="15"/>
  <c r="D100" i="15" s="1"/>
  <c r="D101" i="15" s="1"/>
  <c r="D120" i="15"/>
  <c r="D121" i="15" s="1"/>
  <c r="D122" i="15" s="1"/>
  <c r="D96" i="15"/>
  <c r="D97" i="15" s="1"/>
  <c r="D98" i="15" s="1"/>
  <c r="D138" i="15"/>
  <c r="D139" i="15" s="1"/>
  <c r="D140" i="15" s="1"/>
  <c r="D84" i="15"/>
  <c r="D85" i="15" s="1"/>
  <c r="D86" i="15" s="1"/>
  <c r="D108" i="15"/>
  <c r="D109" i="15" s="1"/>
  <c r="D110" i="15" s="1"/>
  <c r="D105" i="15"/>
  <c r="D106" i="15" s="1"/>
  <c r="D107" i="15" s="1"/>
  <c r="D93" i="15"/>
  <c r="D94" i="15" s="1"/>
  <c r="D95" i="15" s="1"/>
  <c r="D81" i="15"/>
  <c r="D82" i="15" s="1"/>
  <c r="D83" i="15" s="1"/>
  <c r="D87" i="15"/>
  <c r="D88" i="15" s="1"/>
  <c r="D89" i="15" s="1"/>
  <c r="D69" i="15"/>
  <c r="D70" i="15" s="1"/>
  <c r="D71" i="15" s="1"/>
  <c r="D57" i="15"/>
  <c r="D58" i="15" s="1"/>
  <c r="D59" i="15" s="1"/>
  <c r="D90" i="15"/>
  <c r="D91" i="15" s="1"/>
  <c r="D92" i="15" s="1"/>
  <c r="D78" i="15"/>
  <c r="D79" i="15" s="1"/>
  <c r="D80" i="15" s="1"/>
  <c r="D66" i="15"/>
  <c r="D67" i="15" s="1"/>
  <c r="D68" i="15" s="1"/>
  <c r="D54" i="15"/>
  <c r="D55" i="15" s="1"/>
  <c r="D56" i="15" s="1"/>
  <c r="D48" i="15"/>
  <c r="D49" i="15" s="1"/>
  <c r="D50" i="15" s="1"/>
  <c r="D45" i="15"/>
  <c r="D46" i="15" s="1"/>
  <c r="D47" i="15" s="1"/>
  <c r="D36" i="15"/>
  <c r="D37" i="15" s="1"/>
  <c r="D38" i="15" s="1"/>
  <c r="D24" i="15"/>
  <c r="D25" i="15" s="1"/>
  <c r="D26" i="15" s="1"/>
  <c r="D126" i="15"/>
  <c r="D127" i="15" s="1"/>
  <c r="D128" i="15" s="1"/>
  <c r="D102" i="15"/>
  <c r="D103" i="15" s="1"/>
  <c r="D104" i="15" s="1"/>
  <c r="D72" i="15"/>
  <c r="D73" i="15" s="1"/>
  <c r="D74" i="15" s="1"/>
  <c r="D63" i="15"/>
  <c r="D64" i="15" s="1"/>
  <c r="D65" i="15" s="1"/>
  <c r="D42" i="15"/>
  <c r="D43" i="15" s="1"/>
  <c r="D44" i="15" s="1"/>
  <c r="D30" i="15"/>
  <c r="D31" i="15" s="1"/>
  <c r="D32" i="15" s="1"/>
  <c r="E24" i="15"/>
  <c r="E25" i="15" s="1"/>
  <c r="E26" i="15" s="1"/>
  <c r="D33" i="15"/>
  <c r="D34" i="15" s="1"/>
  <c r="D35" i="15" s="1"/>
  <c r="E45" i="15"/>
  <c r="E46" i="15" s="1"/>
  <c r="E47" i="15" s="1"/>
  <c r="D75" i="15"/>
  <c r="D76" i="15" s="1"/>
  <c r="D77" i="15" s="1"/>
  <c r="E84" i="15"/>
  <c r="E85" i="15" s="1"/>
  <c r="E86" i="15" s="1"/>
  <c r="E156" i="15"/>
  <c r="E157" i="15" s="1"/>
  <c r="E158" i="15" s="1"/>
  <c r="E144" i="15"/>
  <c r="E145" i="15" s="1"/>
  <c r="E146" i="15" s="1"/>
  <c r="E159" i="15"/>
  <c r="E160" i="15" s="1"/>
  <c r="E161" i="15" s="1"/>
  <c r="E150" i="15"/>
  <c r="E151" i="15" s="1"/>
  <c r="E152" i="15" s="1"/>
  <c r="E132" i="15"/>
  <c r="E133" i="15" s="1"/>
  <c r="E134" i="15" s="1"/>
  <c r="E138" i="15"/>
  <c r="E139" i="15" s="1"/>
  <c r="E140" i="15" s="1"/>
  <c r="E126" i="15"/>
  <c r="E127" i="15" s="1"/>
  <c r="E128" i="15" s="1"/>
  <c r="E135" i="15"/>
  <c r="E136" i="15" s="1"/>
  <c r="E137" i="15" s="1"/>
  <c r="E114" i="15"/>
  <c r="E115" i="15" s="1"/>
  <c r="E116" i="15" s="1"/>
  <c r="E147" i="15"/>
  <c r="E148" i="15" s="1"/>
  <c r="E149" i="15" s="1"/>
  <c r="E120" i="15"/>
  <c r="E121" i="15" s="1"/>
  <c r="E122" i="15" s="1"/>
  <c r="E108" i="15"/>
  <c r="E109" i="15" s="1"/>
  <c r="E110" i="15" s="1"/>
  <c r="E141" i="15"/>
  <c r="E142" i="15" s="1"/>
  <c r="E143" i="15" s="1"/>
  <c r="E129" i="15"/>
  <c r="E130" i="15" s="1"/>
  <c r="E131" i="15" s="1"/>
  <c r="E96" i="15"/>
  <c r="E97" i="15" s="1"/>
  <c r="E98" i="15" s="1"/>
  <c r="E111" i="15"/>
  <c r="E112" i="15" s="1"/>
  <c r="E113" i="15" s="1"/>
  <c r="E105" i="15"/>
  <c r="E106" i="15" s="1"/>
  <c r="E107" i="15" s="1"/>
  <c r="E123" i="15"/>
  <c r="E124" i="15" s="1"/>
  <c r="E125" i="15" s="1"/>
  <c r="E93" i="15"/>
  <c r="E94" i="15" s="1"/>
  <c r="E95" i="15" s="1"/>
  <c r="E99" i="15"/>
  <c r="E100" i="15" s="1"/>
  <c r="E101" i="15" s="1"/>
  <c r="E90" i="15"/>
  <c r="E91" i="15" s="1"/>
  <c r="E92" i="15" s="1"/>
  <c r="E78" i="15"/>
  <c r="E79" i="15" s="1"/>
  <c r="E80" i="15" s="1"/>
  <c r="E117" i="15"/>
  <c r="E118" i="15" s="1"/>
  <c r="E119" i="15" s="1"/>
  <c r="E66" i="15"/>
  <c r="E67" i="15" s="1"/>
  <c r="E68" i="15" s="1"/>
  <c r="E54" i="15"/>
  <c r="E55" i="15" s="1"/>
  <c r="E56" i="15" s="1"/>
  <c r="E75" i="15"/>
  <c r="E76" i="15" s="1"/>
  <c r="E77" i="15" s="1"/>
  <c r="E63" i="15"/>
  <c r="E64" i="15" s="1"/>
  <c r="E65" i="15" s="1"/>
  <c r="E51" i="15"/>
  <c r="E52" i="15" s="1"/>
  <c r="E53" i="15" s="1"/>
  <c r="E60" i="15"/>
  <c r="E61" i="15" s="1"/>
  <c r="E62" i="15" s="1"/>
  <c r="E57" i="15"/>
  <c r="E58" i="15" s="1"/>
  <c r="E59" i="15" s="1"/>
  <c r="E33" i="15"/>
  <c r="E34" i="15" s="1"/>
  <c r="E35" i="15" s="1"/>
  <c r="E21" i="15"/>
  <c r="E22" i="15" s="1"/>
  <c r="E23" i="15" s="1"/>
  <c r="E87" i="15"/>
  <c r="E88" i="15" s="1"/>
  <c r="E89" i="15" s="1"/>
  <c r="E81" i="15"/>
  <c r="E82" i="15" s="1"/>
  <c r="E83" i="15" s="1"/>
  <c r="E39" i="15"/>
  <c r="E40" i="15" s="1"/>
  <c r="E41" i="15" s="1"/>
  <c r="E27" i="15"/>
  <c r="E28" i="15" s="1"/>
  <c r="E29" i="15" s="1"/>
  <c r="E18" i="15"/>
  <c r="E19" i="15" s="1"/>
  <c r="E20" i="15" s="1"/>
  <c r="D12" i="15"/>
  <c r="D13" i="15" s="1"/>
  <c r="D14" i="15" s="1"/>
  <c r="D27" i="15"/>
  <c r="D28" i="15" s="1"/>
  <c r="D29" i="15" s="1"/>
  <c r="E42" i="15"/>
  <c r="E43" i="15" s="1"/>
  <c r="E44" i="15" s="1"/>
  <c r="E48" i="15"/>
  <c r="E49" i="15" s="1"/>
  <c r="E50" i="15" s="1"/>
  <c r="E69" i="15"/>
  <c r="E70" i="15" s="1"/>
  <c r="E71" i="15" s="1"/>
  <c r="D10" i="7" l="1"/>
  <c r="AS2" i="7" l="1"/>
  <c r="AW19" i="10"/>
  <c r="AW20" i="10"/>
  <c r="AW21" i="10"/>
  <c r="AW22" i="10"/>
  <c r="AW23" i="10"/>
  <c r="AW24" i="10"/>
  <c r="AW25" i="10"/>
  <c r="AW26" i="10"/>
  <c r="AW27" i="10"/>
  <c r="AW28" i="10"/>
  <c r="AW29" i="10"/>
  <c r="AW30" i="10"/>
  <c r="AW31" i="10"/>
  <c r="AW32" i="10"/>
  <c r="AW33" i="10"/>
  <c r="AW34" i="10"/>
  <c r="AW35" i="10"/>
  <c r="AW36" i="10"/>
  <c r="AW37" i="10"/>
  <c r="AW38" i="10"/>
  <c r="AW39" i="10"/>
  <c r="AW40" i="10"/>
  <c r="AW41" i="10"/>
  <c r="AW42" i="10"/>
  <c r="AW43" i="10"/>
  <c r="AW44" i="10"/>
  <c r="AW45" i="10"/>
  <c r="AW46" i="10"/>
  <c r="AW47" i="10"/>
  <c r="AW48" i="10"/>
  <c r="AW49" i="10"/>
  <c r="AW50" i="10"/>
  <c r="AW51" i="10"/>
  <c r="AW52" i="10"/>
  <c r="AW53" i="10"/>
  <c r="AW54" i="10"/>
  <c r="AW55" i="10"/>
  <c r="AW56" i="10"/>
  <c r="AW57" i="10"/>
  <c r="AW58" i="10"/>
  <c r="AW59" i="10"/>
  <c r="AW60" i="10"/>
  <c r="AW61" i="10"/>
  <c r="AW62" i="10"/>
  <c r="AW63" i="10"/>
  <c r="AW64" i="10"/>
  <c r="AW65" i="10"/>
  <c r="AW66" i="10"/>
  <c r="AW67" i="10"/>
  <c r="AW68" i="10"/>
  <c r="AW69" i="10"/>
  <c r="AW70" i="10"/>
  <c r="AW71" i="10"/>
  <c r="AW72" i="10"/>
  <c r="AW73" i="10"/>
  <c r="AW74" i="10"/>
  <c r="AW75" i="10"/>
  <c r="AW76" i="10"/>
  <c r="AW77" i="10"/>
  <c r="AW78" i="10"/>
  <c r="AW79" i="10"/>
  <c r="AW80" i="10"/>
  <c r="AW81" i="10"/>
  <c r="AW82" i="10"/>
  <c r="AW83" i="10"/>
  <c r="AW84" i="10"/>
  <c r="AW85" i="10"/>
  <c r="AW86" i="10"/>
  <c r="AW87" i="10"/>
  <c r="AW88" i="10"/>
  <c r="AW89" i="10"/>
  <c r="AW90" i="10"/>
  <c r="AW91" i="10"/>
  <c r="AW92" i="10"/>
  <c r="AW93" i="10"/>
  <c r="AW94" i="10"/>
  <c r="AW95" i="10"/>
  <c r="AW96" i="10"/>
  <c r="AW97" i="10"/>
  <c r="AW98" i="10"/>
  <c r="AW99" i="10"/>
  <c r="AW100" i="10"/>
  <c r="AW101" i="10"/>
  <c r="AW102" i="10"/>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20" i="3"/>
  <c r="S283" i="14"/>
  <c r="Q283" i="14"/>
  <c r="R283" i="14" s="1"/>
  <c r="O283" i="14"/>
  <c r="P283" i="14" s="1"/>
  <c r="M283" i="14"/>
  <c r="N283" i="14" s="1"/>
  <c r="K283" i="14"/>
  <c r="I283" i="14"/>
  <c r="J283" i="14" s="1"/>
  <c r="G283" i="14"/>
  <c r="H283" i="14" s="1"/>
  <c r="E283" i="14"/>
  <c r="S281" i="14"/>
  <c r="Q281" i="14"/>
  <c r="O281" i="14"/>
  <c r="M281" i="14"/>
  <c r="K281" i="14"/>
  <c r="I281" i="14"/>
  <c r="G281" i="14"/>
  <c r="H279" i="14"/>
  <c r="F279" i="14"/>
  <c r="D279" i="14"/>
  <c r="B270" i="14"/>
  <c r="D272" i="14" s="1"/>
  <c r="A270" i="14"/>
  <c r="S266" i="14"/>
  <c r="T266" i="14" s="1"/>
  <c r="Q266" i="14"/>
  <c r="R266" i="14" s="1"/>
  <c r="O266" i="14"/>
  <c r="M266" i="14"/>
  <c r="N266" i="14" s="1"/>
  <c r="L266" i="14"/>
  <c r="K266" i="14"/>
  <c r="I266" i="14"/>
  <c r="J266" i="14" s="1"/>
  <c r="H266" i="14"/>
  <c r="G266" i="14"/>
  <c r="E266" i="14"/>
  <c r="S264" i="14"/>
  <c r="Q264" i="14"/>
  <c r="O264" i="14"/>
  <c r="M264" i="14"/>
  <c r="K264" i="14"/>
  <c r="I264" i="14"/>
  <c r="G264" i="14"/>
  <c r="H262" i="14"/>
  <c r="F262" i="14"/>
  <c r="D262" i="14"/>
  <c r="B253" i="14"/>
  <c r="D255" i="14" s="1"/>
  <c r="S249" i="14"/>
  <c r="Q249" i="14"/>
  <c r="R249" i="14" s="1"/>
  <c r="O249" i="14"/>
  <c r="P249" i="14" s="1"/>
  <c r="M249" i="14"/>
  <c r="N249" i="14" s="1"/>
  <c r="K249" i="14"/>
  <c r="L249" i="14" s="1"/>
  <c r="J249" i="14"/>
  <c r="I249" i="14"/>
  <c r="G249" i="14"/>
  <c r="H249" i="14" s="1"/>
  <c r="E249" i="14"/>
  <c r="S247" i="14"/>
  <c r="Q247" i="14"/>
  <c r="O247" i="14"/>
  <c r="M247" i="14"/>
  <c r="N248" i="14" s="1"/>
  <c r="N247" i="14" s="1"/>
  <c r="K247" i="14"/>
  <c r="I247" i="14"/>
  <c r="G247" i="14"/>
  <c r="H245" i="14"/>
  <c r="F245" i="14"/>
  <c r="D245" i="14"/>
  <c r="B236" i="14"/>
  <c r="D238" i="14"/>
  <c r="A236" i="14"/>
  <c r="S232" i="14"/>
  <c r="T232" i="14" s="1"/>
  <c r="Q232" i="14"/>
  <c r="O232" i="14"/>
  <c r="M232" i="14"/>
  <c r="L232" i="14"/>
  <c r="K232" i="14"/>
  <c r="I232" i="14"/>
  <c r="H232" i="14"/>
  <c r="G232" i="14"/>
  <c r="E232" i="14"/>
  <c r="S230" i="14"/>
  <c r="Q230" i="14"/>
  <c r="O230" i="14"/>
  <c r="M230" i="14"/>
  <c r="K230" i="14"/>
  <c r="I230" i="14"/>
  <c r="G230" i="14"/>
  <c r="H228" i="14"/>
  <c r="F228" i="14"/>
  <c r="D228" i="14"/>
  <c r="B219" i="14"/>
  <c r="A219" i="14" s="1"/>
  <c r="S215" i="14"/>
  <c r="R215" i="14"/>
  <c r="Q215" i="14"/>
  <c r="O215" i="14"/>
  <c r="M215" i="14"/>
  <c r="K215" i="14"/>
  <c r="I215" i="14"/>
  <c r="G215" i="14"/>
  <c r="H215" i="14"/>
  <c r="E215" i="14"/>
  <c r="S213" i="14"/>
  <c r="Q213" i="14"/>
  <c r="O213" i="14"/>
  <c r="M213" i="14"/>
  <c r="K213" i="14"/>
  <c r="I213" i="14"/>
  <c r="G213" i="14"/>
  <c r="H211" i="14"/>
  <c r="F211" i="14"/>
  <c r="D211" i="14"/>
  <c r="D204" i="14"/>
  <c r="B202" i="14"/>
  <c r="A202" i="14" s="1"/>
  <c r="S198" i="14"/>
  <c r="T198" i="14"/>
  <c r="Q198" i="14"/>
  <c r="O198" i="14"/>
  <c r="P198" i="14" s="1"/>
  <c r="M198" i="14"/>
  <c r="N198" i="14" s="1"/>
  <c r="K198" i="14"/>
  <c r="L198" i="14" s="1"/>
  <c r="I198" i="14"/>
  <c r="J198" i="14"/>
  <c r="G198" i="14"/>
  <c r="H198" i="14" s="1"/>
  <c r="E198" i="14"/>
  <c r="S196" i="14"/>
  <c r="Q196" i="14"/>
  <c r="O196" i="14"/>
  <c r="M196" i="14"/>
  <c r="K196" i="14"/>
  <c r="I196" i="14"/>
  <c r="G196" i="14"/>
  <c r="H194" i="14"/>
  <c r="F194" i="14"/>
  <c r="D194" i="14"/>
  <c r="B185" i="14"/>
  <c r="S181" i="14"/>
  <c r="Q181" i="14"/>
  <c r="R181" i="14" s="1"/>
  <c r="O181" i="14"/>
  <c r="P181" i="14"/>
  <c r="M181" i="14"/>
  <c r="N181" i="14" s="1"/>
  <c r="K181" i="14"/>
  <c r="I181" i="14"/>
  <c r="G181" i="14"/>
  <c r="H181" i="14" s="1"/>
  <c r="E181" i="14"/>
  <c r="S179" i="14"/>
  <c r="Q179" i="14"/>
  <c r="O179" i="14"/>
  <c r="M179" i="14"/>
  <c r="K179" i="14"/>
  <c r="I179" i="14"/>
  <c r="G179" i="14"/>
  <c r="H177" i="14"/>
  <c r="F177" i="14"/>
  <c r="D177" i="14"/>
  <c r="B168" i="14"/>
  <c r="S164" i="14"/>
  <c r="T164" i="14" s="1"/>
  <c r="Q164" i="14"/>
  <c r="R164" i="14" s="1"/>
  <c r="O164" i="14"/>
  <c r="N164" i="14"/>
  <c r="M164" i="14"/>
  <c r="K164" i="14"/>
  <c r="L164" i="14" s="1"/>
  <c r="J164" i="14"/>
  <c r="I164" i="14"/>
  <c r="G164" i="14"/>
  <c r="E164" i="14"/>
  <c r="S162" i="14"/>
  <c r="Q162" i="14"/>
  <c r="O162" i="14"/>
  <c r="M162" i="14"/>
  <c r="K162" i="14"/>
  <c r="I162" i="14"/>
  <c r="G162" i="14"/>
  <c r="H160" i="14"/>
  <c r="F160" i="14"/>
  <c r="D160" i="14"/>
  <c r="B151" i="14"/>
  <c r="D153" i="14" s="1"/>
  <c r="T147" i="14"/>
  <c r="S147" i="14"/>
  <c r="Q147" i="14"/>
  <c r="R147" i="14" s="1"/>
  <c r="P147" i="14"/>
  <c r="O147" i="14"/>
  <c r="M147" i="14"/>
  <c r="N147" i="14" s="1"/>
  <c r="L147" i="14"/>
  <c r="K147" i="14"/>
  <c r="I147" i="14"/>
  <c r="J147" i="14" s="1"/>
  <c r="H147" i="14"/>
  <c r="G147" i="14"/>
  <c r="E147" i="14"/>
  <c r="S145" i="14"/>
  <c r="Q145" i="14"/>
  <c r="R146" i="14" s="1"/>
  <c r="O145" i="14"/>
  <c r="M145" i="14"/>
  <c r="K145" i="14"/>
  <c r="I145" i="14"/>
  <c r="J146" i="14" s="1"/>
  <c r="J145" i="14" s="1"/>
  <c r="G145" i="14"/>
  <c r="H143" i="14"/>
  <c r="F143" i="14"/>
  <c r="D143" i="14"/>
  <c r="B134" i="14"/>
  <c r="S130" i="14"/>
  <c r="T130" i="14" s="1"/>
  <c r="Q130" i="14"/>
  <c r="R130" i="14" s="1"/>
  <c r="O130" i="14"/>
  <c r="M130" i="14"/>
  <c r="N130" i="14" s="1"/>
  <c r="K130" i="14"/>
  <c r="L130" i="14"/>
  <c r="I130" i="14"/>
  <c r="J130" i="14" s="1"/>
  <c r="G130" i="14"/>
  <c r="E130" i="14"/>
  <c r="S128" i="14"/>
  <c r="Q128" i="14"/>
  <c r="O128" i="14"/>
  <c r="M128" i="14"/>
  <c r="K128" i="14"/>
  <c r="I128" i="14"/>
  <c r="G128" i="14"/>
  <c r="H126" i="14"/>
  <c r="F126" i="14"/>
  <c r="D126" i="14"/>
  <c r="B117" i="14"/>
  <c r="D119" i="14" s="1"/>
  <c r="S113" i="14"/>
  <c r="T113" i="14" s="1"/>
  <c r="Q113" i="14"/>
  <c r="P113" i="14"/>
  <c r="O113" i="14"/>
  <c r="M113" i="14"/>
  <c r="N113" i="14" s="1"/>
  <c r="L113" i="14"/>
  <c r="K113" i="14"/>
  <c r="I113" i="14"/>
  <c r="G113" i="14"/>
  <c r="H113" i="14" s="1"/>
  <c r="E113" i="14"/>
  <c r="S111" i="14"/>
  <c r="Q111" i="14"/>
  <c r="O111" i="14"/>
  <c r="M111" i="14"/>
  <c r="K111" i="14"/>
  <c r="I111" i="14"/>
  <c r="G111" i="14"/>
  <c r="H112" i="14" s="1"/>
  <c r="H111" i="14" s="1"/>
  <c r="H109" i="14"/>
  <c r="F109" i="14"/>
  <c r="D109" i="14"/>
  <c r="B100" i="14"/>
  <c r="T96" i="14"/>
  <c r="S96" i="14"/>
  <c r="Q96" i="14"/>
  <c r="P96" i="14"/>
  <c r="O96" i="14"/>
  <c r="M96" i="14"/>
  <c r="L96" i="14"/>
  <c r="K96" i="14"/>
  <c r="I96" i="14"/>
  <c r="J96" i="14" s="1"/>
  <c r="H96" i="14"/>
  <c r="G96" i="14"/>
  <c r="E96" i="14"/>
  <c r="S94" i="14"/>
  <c r="Q94" i="14"/>
  <c r="O94" i="14"/>
  <c r="M94" i="14"/>
  <c r="K94" i="14"/>
  <c r="I94" i="14"/>
  <c r="G94" i="14"/>
  <c r="L92" i="14"/>
  <c r="H92" i="14"/>
  <c r="F92" i="14"/>
  <c r="D92" i="14"/>
  <c r="B83" i="14"/>
  <c r="D85" i="14" s="1"/>
  <c r="A83" i="14"/>
  <c r="S79" i="14"/>
  <c r="T79" i="14" s="1"/>
  <c r="Q79" i="14"/>
  <c r="O79" i="14"/>
  <c r="P79" i="14" s="1"/>
  <c r="M79" i="14"/>
  <c r="K79" i="14"/>
  <c r="L79" i="14" s="1"/>
  <c r="I79" i="14"/>
  <c r="H79" i="14"/>
  <c r="G79" i="14"/>
  <c r="E79" i="14"/>
  <c r="S77" i="14"/>
  <c r="Q77" i="14"/>
  <c r="R78" i="14" s="1"/>
  <c r="R77" i="14" s="1"/>
  <c r="O77" i="14"/>
  <c r="M77" i="14"/>
  <c r="K77" i="14"/>
  <c r="I77" i="14"/>
  <c r="G77" i="14"/>
  <c r="L75" i="14"/>
  <c r="H75" i="14"/>
  <c r="F75" i="14"/>
  <c r="D75" i="14"/>
  <c r="B66" i="14"/>
  <c r="S62" i="14"/>
  <c r="T62" i="14" s="1"/>
  <c r="Q62" i="14"/>
  <c r="R62" i="14" s="1"/>
  <c r="O62" i="14"/>
  <c r="M62" i="14"/>
  <c r="L62" i="14"/>
  <c r="K62" i="14"/>
  <c r="I62" i="14"/>
  <c r="J62" i="14" s="1"/>
  <c r="G62" i="14"/>
  <c r="H62" i="14" s="1"/>
  <c r="E62" i="14"/>
  <c r="S60" i="14"/>
  <c r="Q60" i="14"/>
  <c r="O60" i="14"/>
  <c r="K60" i="14"/>
  <c r="G60" i="14"/>
  <c r="B49" i="14"/>
  <c r="S45" i="14"/>
  <c r="T45" i="14" s="1"/>
  <c r="Q45" i="14"/>
  <c r="R45" i="14"/>
  <c r="O45" i="14"/>
  <c r="M45" i="14"/>
  <c r="N45" i="14" s="1"/>
  <c r="K45" i="14"/>
  <c r="I45" i="14"/>
  <c r="G45" i="14"/>
  <c r="E45" i="14"/>
  <c r="S43" i="14"/>
  <c r="Q43" i="14"/>
  <c r="O43" i="14"/>
  <c r="M43" i="14"/>
  <c r="K43" i="14"/>
  <c r="I43" i="14"/>
  <c r="G43" i="14"/>
  <c r="B32" i="14"/>
  <c r="A32" i="14" s="1"/>
  <c r="AT17" i="14"/>
  <c r="AU17" i="14" s="1"/>
  <c r="AV17" i="14" s="1"/>
  <c r="AS17" i="14"/>
  <c r="AS16" i="14"/>
  <c r="AT16" i="14" s="1"/>
  <c r="AU16" i="14" s="1"/>
  <c r="AV16" i="14" s="1"/>
  <c r="C16" i="14"/>
  <c r="AU15" i="14"/>
  <c r="AV15" i="14" s="1"/>
  <c r="AS15" i="14"/>
  <c r="AT15" i="14" s="1"/>
  <c r="AS14" i="14"/>
  <c r="AT14" i="14"/>
  <c r="AU14" i="14" s="1"/>
  <c r="AV14" i="14" s="1"/>
  <c r="AS13" i="14"/>
  <c r="AT13" i="14" s="1"/>
  <c r="AU13" i="14" s="1"/>
  <c r="AV13" i="14" s="1"/>
  <c r="AS12" i="14"/>
  <c r="AT12" i="14" s="1"/>
  <c r="AU12" i="14" s="1"/>
  <c r="AV12" i="14" s="1"/>
  <c r="AS11" i="14"/>
  <c r="AT11" i="14" s="1"/>
  <c r="AU11" i="14" s="1"/>
  <c r="AV11" i="14" s="1"/>
  <c r="H11" i="14"/>
  <c r="AS10" i="14"/>
  <c r="AT10" i="14" s="1"/>
  <c r="AU10" i="14" s="1"/>
  <c r="AV10" i="14" s="1"/>
  <c r="AS9" i="14"/>
  <c r="AT9" i="14" s="1"/>
  <c r="AU9" i="14" s="1"/>
  <c r="AV9" i="14" s="1"/>
  <c r="AS8" i="14"/>
  <c r="AT8" i="14" s="1"/>
  <c r="AU8" i="14" s="1"/>
  <c r="AV8" i="14" s="1"/>
  <c r="R26" i="14" s="1"/>
  <c r="AS7" i="14"/>
  <c r="AT7" i="14"/>
  <c r="AU7" i="14" s="1"/>
  <c r="AV7" i="14" s="1"/>
  <c r="P78" i="14" s="1"/>
  <c r="P77" i="14" s="1"/>
  <c r="AS6" i="14"/>
  <c r="AT6" i="14"/>
  <c r="AU6" i="14" s="1"/>
  <c r="AV6" i="14" s="1"/>
  <c r="AS5" i="14"/>
  <c r="AT5" i="14" s="1"/>
  <c r="AU5" i="14" s="1"/>
  <c r="AV5" i="14" s="1"/>
  <c r="AS4" i="14"/>
  <c r="AT4" i="14" s="1"/>
  <c r="AU4" i="14" s="1"/>
  <c r="AV4" i="14" s="1"/>
  <c r="AE4" i="14"/>
  <c r="AS3" i="14"/>
  <c r="AT3" i="14" s="1"/>
  <c r="AU3" i="14"/>
  <c r="AV3" i="14" s="1"/>
  <c r="H282" i="14" s="1"/>
  <c r="H281" i="14" s="1"/>
  <c r="AS2" i="14"/>
  <c r="AT2" i="14" s="1"/>
  <c r="AU2" i="14"/>
  <c r="AV2" i="14" s="1"/>
  <c r="F11" i="3"/>
  <c r="D119" i="13"/>
  <c r="C119" i="13"/>
  <c r="D118" i="13"/>
  <c r="C118" i="13"/>
  <c r="D117" i="13"/>
  <c r="C117" i="13"/>
  <c r="D116" i="13"/>
  <c r="C116" i="13"/>
  <c r="D115" i="13"/>
  <c r="C115" i="13"/>
  <c r="D114" i="13"/>
  <c r="C114" i="13"/>
  <c r="D113" i="13"/>
  <c r="C113" i="13"/>
  <c r="D112" i="13"/>
  <c r="C112" i="13"/>
  <c r="D111" i="13"/>
  <c r="C111" i="13"/>
  <c r="D110" i="13"/>
  <c r="C110" i="13"/>
  <c r="D109" i="13"/>
  <c r="A109" i="13" s="1"/>
  <c r="C109" i="13"/>
  <c r="D108" i="13"/>
  <c r="A108" i="13" s="1"/>
  <c r="C108" i="13"/>
  <c r="D107" i="13"/>
  <c r="A107" i="13"/>
  <c r="C107" i="13"/>
  <c r="D106" i="13"/>
  <c r="A106" i="13" s="1"/>
  <c r="C106" i="13"/>
  <c r="D105" i="13"/>
  <c r="A105" i="13" s="1"/>
  <c r="C105" i="13"/>
  <c r="D104" i="13"/>
  <c r="A104" i="13" s="1"/>
  <c r="C104" i="13"/>
  <c r="D103" i="13"/>
  <c r="A103" i="13"/>
  <c r="C103" i="13"/>
  <c r="D102" i="13"/>
  <c r="A102" i="13" s="1"/>
  <c r="C102" i="13"/>
  <c r="D101" i="13"/>
  <c r="A101" i="13" s="1"/>
  <c r="C101" i="13"/>
  <c r="D100" i="13"/>
  <c r="A100" i="13" s="1"/>
  <c r="C100" i="13"/>
  <c r="D99" i="13"/>
  <c r="A99" i="13"/>
  <c r="C99" i="13"/>
  <c r="D98" i="13"/>
  <c r="A98" i="13" s="1"/>
  <c r="C98" i="13"/>
  <c r="D97" i="13"/>
  <c r="A97" i="13" s="1"/>
  <c r="C97" i="13"/>
  <c r="D96" i="13"/>
  <c r="A96" i="13" s="1"/>
  <c r="C96" i="13"/>
  <c r="D95" i="13"/>
  <c r="A95" i="13"/>
  <c r="C95" i="13"/>
  <c r="D94" i="13"/>
  <c r="A94" i="13" s="1"/>
  <c r="C94" i="13"/>
  <c r="D93" i="13"/>
  <c r="A93" i="13" s="1"/>
  <c r="C93" i="13"/>
  <c r="D92" i="13"/>
  <c r="A92" i="13" s="1"/>
  <c r="C92" i="13"/>
  <c r="D91" i="13"/>
  <c r="A91" i="13"/>
  <c r="C91" i="13"/>
  <c r="D90" i="13"/>
  <c r="A90" i="13" s="1"/>
  <c r="C90" i="13"/>
  <c r="D89" i="13"/>
  <c r="A89" i="13" s="1"/>
  <c r="C89" i="13"/>
  <c r="D88" i="13"/>
  <c r="A88" i="13" s="1"/>
  <c r="C88" i="13"/>
  <c r="D87" i="13"/>
  <c r="A87" i="13"/>
  <c r="C87" i="13"/>
  <c r="D86" i="13"/>
  <c r="A86" i="13" s="1"/>
  <c r="C86" i="13"/>
  <c r="D85" i="13"/>
  <c r="A85" i="13" s="1"/>
  <c r="C85" i="13"/>
  <c r="D84" i="13"/>
  <c r="A84" i="13" s="1"/>
  <c r="C84" i="13"/>
  <c r="D83" i="13"/>
  <c r="A83" i="13"/>
  <c r="C83" i="13"/>
  <c r="D82" i="13"/>
  <c r="A82" i="13" s="1"/>
  <c r="C82" i="13"/>
  <c r="D81" i="13"/>
  <c r="A81" i="13" s="1"/>
  <c r="C81" i="13"/>
  <c r="D80" i="13"/>
  <c r="A80" i="13" s="1"/>
  <c r="C80" i="13"/>
  <c r="D79" i="13"/>
  <c r="A79" i="13"/>
  <c r="C79" i="13"/>
  <c r="D78" i="13"/>
  <c r="A78" i="13" s="1"/>
  <c r="C78" i="13"/>
  <c r="D77" i="13"/>
  <c r="A77" i="13" s="1"/>
  <c r="C77" i="13"/>
  <c r="D76" i="13"/>
  <c r="A76" i="13" s="1"/>
  <c r="C76" i="13"/>
  <c r="D75" i="13"/>
  <c r="A75" i="13"/>
  <c r="C75" i="13"/>
  <c r="D74" i="13"/>
  <c r="A74" i="13" s="1"/>
  <c r="C74" i="13"/>
  <c r="D73" i="13"/>
  <c r="A73" i="13" s="1"/>
  <c r="C73" i="13"/>
  <c r="D72" i="13"/>
  <c r="A72" i="13" s="1"/>
  <c r="C72" i="13"/>
  <c r="D71" i="13"/>
  <c r="A71" i="13"/>
  <c r="C71" i="13"/>
  <c r="D70" i="13"/>
  <c r="A70" i="13" s="1"/>
  <c r="C70" i="13"/>
  <c r="D69" i="13"/>
  <c r="A69" i="13" s="1"/>
  <c r="C69" i="13"/>
  <c r="D68" i="13"/>
  <c r="A68" i="13" s="1"/>
  <c r="C68" i="13"/>
  <c r="D67" i="13"/>
  <c r="A67" i="13"/>
  <c r="C67" i="13"/>
  <c r="D66" i="13"/>
  <c r="A66" i="13" s="1"/>
  <c r="C66" i="13"/>
  <c r="D65" i="13"/>
  <c r="A65" i="13" s="1"/>
  <c r="C65" i="13"/>
  <c r="D64" i="13"/>
  <c r="A64" i="13" s="1"/>
  <c r="C64" i="13"/>
  <c r="D63" i="13"/>
  <c r="A63" i="13"/>
  <c r="C63" i="13"/>
  <c r="D62" i="13"/>
  <c r="A62" i="13" s="1"/>
  <c r="C62" i="13"/>
  <c r="D61" i="13"/>
  <c r="A61" i="13" s="1"/>
  <c r="C61" i="13"/>
  <c r="D60" i="13"/>
  <c r="A60" i="13" s="1"/>
  <c r="C60" i="13"/>
  <c r="D59" i="13"/>
  <c r="A59" i="13"/>
  <c r="C59" i="13"/>
  <c r="D58" i="13"/>
  <c r="A58" i="13" s="1"/>
  <c r="C58" i="13"/>
  <c r="D57" i="13"/>
  <c r="A57" i="13" s="1"/>
  <c r="C57" i="13"/>
  <c r="A56" i="13"/>
  <c r="C56" i="13"/>
  <c r="D55" i="13"/>
  <c r="A55" i="13"/>
  <c r="C55" i="13"/>
  <c r="D54" i="13"/>
  <c r="A54" i="13" s="1"/>
  <c r="C54" i="13"/>
  <c r="D53" i="13"/>
  <c r="A53" i="13" s="1"/>
  <c r="C53" i="13"/>
  <c r="D52" i="13"/>
  <c r="A52" i="13" s="1"/>
  <c r="C52" i="13"/>
  <c r="D51" i="13"/>
  <c r="A51" i="13"/>
  <c r="C51" i="13"/>
  <c r="D50" i="13"/>
  <c r="A50" i="13" s="1"/>
  <c r="C50" i="13"/>
  <c r="D49" i="13"/>
  <c r="A49" i="13" s="1"/>
  <c r="C49" i="13"/>
  <c r="D48" i="13"/>
  <c r="A48" i="13" s="1"/>
  <c r="C48" i="13"/>
  <c r="D47" i="13"/>
  <c r="A47" i="13"/>
  <c r="C47" i="13"/>
  <c r="D46" i="13"/>
  <c r="A46" i="13" s="1"/>
  <c r="C46" i="13"/>
  <c r="D45" i="13"/>
  <c r="A45" i="13" s="1"/>
  <c r="C45" i="13"/>
  <c r="D44" i="13"/>
  <c r="A44" i="13" s="1"/>
  <c r="C44" i="13"/>
  <c r="D43" i="13"/>
  <c r="A43" i="13"/>
  <c r="C43" i="13"/>
  <c r="D42" i="13"/>
  <c r="A42" i="13" s="1"/>
  <c r="C42" i="13"/>
  <c r="D41" i="13"/>
  <c r="A41" i="13" s="1"/>
  <c r="C41" i="13"/>
  <c r="D40" i="13"/>
  <c r="A40" i="13" s="1"/>
  <c r="C40" i="13"/>
  <c r="D39" i="13"/>
  <c r="A39" i="13"/>
  <c r="C39" i="13"/>
  <c r="D38" i="13"/>
  <c r="A38" i="13" s="1"/>
  <c r="C38" i="13"/>
  <c r="D37" i="13"/>
  <c r="A37" i="13" s="1"/>
  <c r="C37" i="13"/>
  <c r="D36" i="13"/>
  <c r="A36" i="13" s="1"/>
  <c r="C36" i="13"/>
  <c r="D35" i="13"/>
  <c r="A35" i="13"/>
  <c r="C35" i="13"/>
  <c r="D34" i="13"/>
  <c r="A34" i="13" s="1"/>
  <c r="C34" i="13"/>
  <c r="D33" i="13"/>
  <c r="A33" i="13" s="1"/>
  <c r="C33" i="13"/>
  <c r="D32" i="13"/>
  <c r="A32" i="13" s="1"/>
  <c r="C32" i="13"/>
  <c r="D31" i="13"/>
  <c r="A31" i="13"/>
  <c r="C31" i="13"/>
  <c r="D30" i="13"/>
  <c r="A30" i="13" s="1"/>
  <c r="C30" i="13"/>
  <c r="D29" i="13"/>
  <c r="A29" i="13"/>
  <c r="C29" i="13"/>
  <c r="D28" i="13"/>
  <c r="A28" i="13" s="1"/>
  <c r="C28" i="13"/>
  <c r="D27" i="13"/>
  <c r="A27" i="13" s="1"/>
  <c r="C27" i="13"/>
  <c r="D26" i="13"/>
  <c r="A26" i="13" s="1"/>
  <c r="C26" i="13"/>
  <c r="D25" i="13"/>
  <c r="A25" i="13"/>
  <c r="C25" i="13"/>
  <c r="D24" i="13"/>
  <c r="A24" i="13" s="1"/>
  <c r="C24" i="13"/>
  <c r="D23" i="13"/>
  <c r="A23" i="13" s="1"/>
  <c r="C23" i="13"/>
  <c r="D22" i="13"/>
  <c r="C22" i="13"/>
  <c r="A22" i="13"/>
  <c r="A21" i="13"/>
  <c r="A20" i="13"/>
  <c r="F14" i="13"/>
  <c r="F13" i="13"/>
  <c r="I12" i="13"/>
  <c r="F12" i="13"/>
  <c r="F11" i="13"/>
  <c r="F9" i="13"/>
  <c r="X4" i="13"/>
  <c r="D34" i="14"/>
  <c r="A151" i="14"/>
  <c r="P284" i="14"/>
  <c r="P28" i="14"/>
  <c r="P97" i="14" s="1"/>
  <c r="P114" i="14"/>
  <c r="P182" i="14"/>
  <c r="F44" i="14"/>
  <c r="F281" i="14" s="1"/>
  <c r="H44" i="14"/>
  <c r="H43" i="14" s="1"/>
  <c r="H61" i="14"/>
  <c r="H60" i="14" s="1"/>
  <c r="H26" i="14"/>
  <c r="H180" i="14"/>
  <c r="H179" i="14" s="1"/>
  <c r="J129" i="14"/>
  <c r="J128" i="14" s="1"/>
  <c r="J61" i="14"/>
  <c r="J60" i="14"/>
  <c r="J214" i="14"/>
  <c r="J213" i="14" s="1"/>
  <c r="P46" i="14"/>
  <c r="N44" i="14"/>
  <c r="J28" i="14"/>
  <c r="J284" i="14" s="1"/>
  <c r="R28" i="14"/>
  <c r="R114" i="14" s="1"/>
  <c r="N62" i="14"/>
  <c r="H130" i="14"/>
  <c r="J181" i="14"/>
  <c r="J231" i="14"/>
  <c r="J230" i="14" s="1"/>
  <c r="N232" i="14"/>
  <c r="N282" i="14"/>
  <c r="N281" i="14" s="1"/>
  <c r="P45" i="14"/>
  <c r="J79" i="14"/>
  <c r="N79" i="14"/>
  <c r="R79" i="14"/>
  <c r="A134" i="14"/>
  <c r="D136" i="14"/>
  <c r="R198" i="14"/>
  <c r="D221" i="14"/>
  <c r="L45" i="14"/>
  <c r="P131" i="14"/>
  <c r="P130" i="14"/>
  <c r="T215" i="14"/>
  <c r="K12" i="14"/>
  <c r="H45" i="14"/>
  <c r="N61" i="14"/>
  <c r="N60" i="14"/>
  <c r="A117" i="14"/>
  <c r="N129" i="14"/>
  <c r="N128" i="14" s="1"/>
  <c r="T181" i="14"/>
  <c r="J215" i="14"/>
  <c r="P215" i="14"/>
  <c r="P216" i="14"/>
  <c r="R232" i="14"/>
  <c r="T265" i="14"/>
  <c r="T264" i="14" s="1"/>
  <c r="R282" i="14"/>
  <c r="R281" i="14" s="1"/>
  <c r="J113" i="14"/>
  <c r="R113" i="14"/>
  <c r="H164" i="14"/>
  <c r="P164" i="14"/>
  <c r="L181" i="14"/>
  <c r="H197" i="14"/>
  <c r="L215" i="14"/>
  <c r="H231" i="14"/>
  <c r="H230" i="14"/>
  <c r="H265" i="14"/>
  <c r="H264" i="14" s="1"/>
  <c r="T249" i="14"/>
  <c r="L283" i="14"/>
  <c r="T283" i="14"/>
  <c r="F264" i="14"/>
  <c r="H163" i="14"/>
  <c r="H162" i="14" s="1"/>
  <c r="R199" i="14"/>
  <c r="J165" i="14"/>
  <c r="J163" i="14"/>
  <c r="J162" i="14" s="1"/>
  <c r="H78" i="14"/>
  <c r="H77" i="14" s="1"/>
  <c r="H146" i="14"/>
  <c r="H145" i="14" s="1"/>
  <c r="R129" i="14"/>
  <c r="R128" i="14" s="1"/>
  <c r="R265" i="14"/>
  <c r="R264" i="14" s="1"/>
  <c r="P199" i="14"/>
  <c r="H214" i="14"/>
  <c r="H213" i="14" s="1"/>
  <c r="P165" i="14"/>
  <c r="R46" i="14"/>
  <c r="H248" i="14"/>
  <c r="H247" i="14" s="1"/>
  <c r="J216" i="14"/>
  <c r="H95" i="14"/>
  <c r="H94" i="14"/>
  <c r="R131" i="14"/>
  <c r="J180" i="14"/>
  <c r="H129" i="14"/>
  <c r="H128" i="14" s="1"/>
  <c r="P250" i="14"/>
  <c r="R95" i="14"/>
  <c r="R94" i="14" s="1"/>
  <c r="D4" i="3"/>
  <c r="D4" i="7" s="1"/>
  <c r="BF1" i="7" s="1"/>
  <c r="D7" i="7"/>
  <c r="BE1" i="7" s="1"/>
  <c r="C4" i="10"/>
  <c r="G4" i="10"/>
  <c r="AB4" i="10" s="1"/>
  <c r="AE4" i="10" s="1"/>
  <c r="C16" i="7"/>
  <c r="H279" i="7"/>
  <c r="H262" i="7"/>
  <c r="H245" i="7"/>
  <c r="H228" i="7"/>
  <c r="H211" i="7"/>
  <c r="H194" i="7"/>
  <c r="H177" i="7"/>
  <c r="H160" i="7"/>
  <c r="AB19" i="10"/>
  <c r="AX19" i="10" s="1"/>
  <c r="AB20" i="10"/>
  <c r="AB21" i="10"/>
  <c r="AB22" i="10"/>
  <c r="AB23" i="10"/>
  <c r="AE23" i="10" s="1"/>
  <c r="AC23" i="10"/>
  <c r="AB24" i="10"/>
  <c r="AB25" i="10"/>
  <c r="AC25" i="10" s="1"/>
  <c r="AB26" i="10"/>
  <c r="Z26" i="10" s="1"/>
  <c r="AB27" i="10"/>
  <c r="AB28" i="10"/>
  <c r="AD28" i="10" s="1"/>
  <c r="AB29" i="10"/>
  <c r="AB30" i="10"/>
  <c r="AB31" i="10"/>
  <c r="AD31" i="10" s="1"/>
  <c r="AE31" i="10"/>
  <c r="AG31" i="10" s="1"/>
  <c r="AB32" i="10"/>
  <c r="AB33" i="10"/>
  <c r="AX33" i="10" s="1"/>
  <c r="AE33" i="10"/>
  <c r="AG33" i="10" s="1"/>
  <c r="AB34" i="10"/>
  <c r="AX34" i="10" s="1"/>
  <c r="AB35" i="10"/>
  <c r="AX35" i="10" s="1"/>
  <c r="AB36" i="10"/>
  <c r="Z36" i="10" s="1"/>
  <c r="AB37" i="10"/>
  <c r="AB38" i="10"/>
  <c r="AE38" i="10" s="1"/>
  <c r="AG38" i="10" s="1"/>
  <c r="AB39" i="10"/>
  <c r="AX39" i="10" s="1"/>
  <c r="AE39" i="10"/>
  <c r="AB40" i="10"/>
  <c r="AB41" i="10"/>
  <c r="AB42" i="10"/>
  <c r="AB43" i="10"/>
  <c r="AD43" i="10" s="1"/>
  <c r="AB44" i="10"/>
  <c r="AD44" i="10" s="1"/>
  <c r="AB45" i="10"/>
  <c r="AX45" i="10" s="1"/>
  <c r="AB46" i="10"/>
  <c r="AX46" i="10" s="1"/>
  <c r="AD46" i="10"/>
  <c r="AB47" i="10"/>
  <c r="AB48" i="10"/>
  <c r="AE48" i="10" s="1"/>
  <c r="AF48" i="10" s="1"/>
  <c r="AB49" i="10"/>
  <c r="AX49" i="10" s="1"/>
  <c r="AB50" i="10"/>
  <c r="AB51" i="10"/>
  <c r="AB52" i="10"/>
  <c r="AB53" i="10"/>
  <c r="AC53" i="10" s="1"/>
  <c r="AB54" i="10"/>
  <c r="AC54" i="10"/>
  <c r="AB55" i="10"/>
  <c r="AX55" i="10" s="1"/>
  <c r="AE55" i="10"/>
  <c r="AC55" i="10"/>
  <c r="AD55" i="10"/>
  <c r="AB56" i="10"/>
  <c r="AX56" i="10" s="1"/>
  <c r="AC56" i="10"/>
  <c r="AD56" i="10"/>
  <c r="AE56" i="10"/>
  <c r="AB57" i="10"/>
  <c r="AX57" i="10" s="1"/>
  <c r="AC57" i="10"/>
  <c r="AD57" i="10"/>
  <c r="AB58" i="10"/>
  <c r="AB59" i="10"/>
  <c r="AX59" i="10" s="1"/>
  <c r="AB60" i="10"/>
  <c r="AE60" i="10" s="1"/>
  <c r="AG60" i="10" s="1"/>
  <c r="AB61" i="10"/>
  <c r="AB62" i="10"/>
  <c r="AB63" i="10"/>
  <c r="AD63" i="10" s="1"/>
  <c r="AB64" i="10"/>
  <c r="AB65" i="10"/>
  <c r="AD65" i="10" s="1"/>
  <c r="AB66" i="10"/>
  <c r="AB67" i="10"/>
  <c r="AX67" i="10" s="1"/>
  <c r="AD67" i="10"/>
  <c r="AB68" i="10"/>
  <c r="AB69" i="10"/>
  <c r="Z69" i="10" s="1"/>
  <c r="AB70" i="10"/>
  <c r="AD70" i="10"/>
  <c r="AB71" i="10"/>
  <c r="AB72" i="10"/>
  <c r="AE72" i="10" s="1"/>
  <c r="AF72" i="10" s="1"/>
  <c r="AB73" i="10"/>
  <c r="AX73" i="10" s="1"/>
  <c r="AC73" i="10"/>
  <c r="AB74" i="10"/>
  <c r="AC74" i="10" s="1"/>
  <c r="AB75" i="10"/>
  <c r="AX75" i="10" s="1"/>
  <c r="AC75" i="10"/>
  <c r="AB76" i="10"/>
  <c r="AX76" i="10" s="1"/>
  <c r="AB77" i="10"/>
  <c r="AX77" i="10" s="1"/>
  <c r="AC77" i="10"/>
  <c r="AB78" i="10"/>
  <c r="AB79" i="10"/>
  <c r="AC79" i="10" s="1"/>
  <c r="AB80" i="10"/>
  <c r="Z80" i="10" s="1"/>
  <c r="AB81" i="10"/>
  <c r="AD81" i="10" s="1"/>
  <c r="AB82" i="10"/>
  <c r="Z82" i="10" s="1"/>
  <c r="AB83" i="10"/>
  <c r="AX83" i="10" s="1"/>
  <c r="AC83" i="10"/>
  <c r="AB84" i="10"/>
  <c r="AB85" i="10"/>
  <c r="AE85" i="10" s="1"/>
  <c r="AG85" i="10" s="1"/>
  <c r="AB86" i="10"/>
  <c r="AX86" i="10" s="1"/>
  <c r="AC86" i="10"/>
  <c r="AB87" i="10"/>
  <c r="AX87" i="10" s="1"/>
  <c r="AB88" i="10"/>
  <c r="Z88" i="10" s="1"/>
  <c r="AB89" i="10"/>
  <c r="AB90" i="10"/>
  <c r="AC90" i="10" s="1"/>
  <c r="AB91" i="10"/>
  <c r="AE91" i="10" s="1"/>
  <c r="AG91" i="10" s="1"/>
  <c r="AB92" i="10"/>
  <c r="AB93" i="10"/>
  <c r="AB94" i="10"/>
  <c r="AB95" i="10"/>
  <c r="AE95" i="10" s="1"/>
  <c r="AB96" i="10"/>
  <c r="AB97" i="10"/>
  <c r="AE97" i="10" s="1"/>
  <c r="AG97" i="10" s="1"/>
  <c r="AC97" i="10"/>
  <c r="AB98" i="10"/>
  <c r="AX98" i="10" s="1"/>
  <c r="AB99" i="10"/>
  <c r="AC99" i="10" s="1"/>
  <c r="AD99" i="10"/>
  <c r="AB100" i="10"/>
  <c r="AC100" i="10"/>
  <c r="AB101" i="10"/>
  <c r="AD101" i="10" s="1"/>
  <c r="AB102" i="10"/>
  <c r="AE102" i="10" s="1"/>
  <c r="F4"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E4" i="10"/>
  <c r="E10" i="10"/>
  <c r="F10" i="10"/>
  <c r="G18" i="10"/>
  <c r="A18" i="10" s="1"/>
  <c r="G17" i="10"/>
  <c r="AB17" i="10" s="1"/>
  <c r="G16" i="10"/>
  <c r="AB16" i="10" s="1"/>
  <c r="G15" i="10"/>
  <c r="A15" i="10" s="1"/>
  <c r="G14" i="10"/>
  <c r="AB14" i="10" s="1"/>
  <c r="AD14" i="10" s="1"/>
  <c r="G13" i="10"/>
  <c r="A13" i="10" s="1"/>
  <c r="G12" i="10"/>
  <c r="AB12" i="10" s="1"/>
  <c r="G11" i="10"/>
  <c r="A11" i="10" s="1"/>
  <c r="G10" i="10"/>
  <c r="AB10" i="10" s="1"/>
  <c r="G9" i="10"/>
  <c r="AB9" i="10" s="1"/>
  <c r="Z9" i="10" s="1"/>
  <c r="G8" i="10"/>
  <c r="AB8" i="10" s="1"/>
  <c r="G7" i="10"/>
  <c r="A7" i="10" s="1"/>
  <c r="G6" i="10"/>
  <c r="AB6" i="10" s="1"/>
  <c r="AC6" i="10" s="1"/>
  <c r="G5" i="10"/>
  <c r="AB5" i="10" s="1"/>
  <c r="F18" i="10"/>
  <c r="F17" i="10"/>
  <c r="F16" i="10"/>
  <c r="F15" i="10"/>
  <c r="F14" i="10"/>
  <c r="F13" i="10"/>
  <c r="F12" i="10"/>
  <c r="F11" i="10"/>
  <c r="F9" i="10"/>
  <c r="F8" i="10"/>
  <c r="F7" i="10"/>
  <c r="F6" i="10"/>
  <c r="F5" i="10"/>
  <c r="E6" i="10"/>
  <c r="E18" i="10"/>
  <c r="E17" i="10"/>
  <c r="E16" i="10"/>
  <c r="E15" i="10"/>
  <c r="E14" i="10"/>
  <c r="E13" i="10"/>
  <c r="E12" i="10"/>
  <c r="E11" i="10"/>
  <c r="E9" i="10"/>
  <c r="E8" i="10"/>
  <c r="E7" i="10"/>
  <c r="E5" i="10"/>
  <c r="D4" i="10"/>
  <c r="AW4" i="10" s="1"/>
  <c r="D18" i="10"/>
  <c r="AW18" i="10" s="1"/>
  <c r="D17" i="10"/>
  <c r="AW17" i="10" s="1"/>
  <c r="D16" i="10"/>
  <c r="AW16" i="10" s="1"/>
  <c r="D15" i="10"/>
  <c r="AW15" i="10" s="1"/>
  <c r="D14" i="10"/>
  <c r="AW14" i="10" s="1"/>
  <c r="D13" i="10"/>
  <c r="AW13" i="10" s="1"/>
  <c r="D12" i="10"/>
  <c r="AW12" i="10" s="1"/>
  <c r="D11" i="10"/>
  <c r="AW11" i="10" s="1"/>
  <c r="D10" i="10"/>
  <c r="AW10" i="10" s="1"/>
  <c r="D9" i="10"/>
  <c r="AW9" i="10" s="1"/>
  <c r="D8" i="10"/>
  <c r="AW8" i="10" s="1"/>
  <c r="D7" i="10"/>
  <c r="AW7" i="10" s="1"/>
  <c r="D6" i="10"/>
  <c r="AW6" i="10" s="1"/>
  <c r="D5" i="10"/>
  <c r="AW5" i="10" s="1"/>
  <c r="AD74" i="10"/>
  <c r="AD59" i="10"/>
  <c r="AC96" i="10"/>
  <c r="AD96" i="10"/>
  <c r="AE89" i="10"/>
  <c r="AG89" i="10" s="1"/>
  <c r="AC87" i="10"/>
  <c r="AD87" i="10"/>
  <c r="AD76" i="10"/>
  <c r="AC76" i="10"/>
  <c r="AD60" i="10"/>
  <c r="AC40" i="10"/>
  <c r="AD40" i="10"/>
  <c r="AD19" i="10"/>
  <c r="AC19" i="10"/>
  <c r="AE19" i="10"/>
  <c r="AC98" i="10"/>
  <c r="AE98" i="10"/>
  <c r="AC32" i="10"/>
  <c r="AE32" i="10"/>
  <c r="AD78" i="10"/>
  <c r="AE78" i="10"/>
  <c r="AG78" i="10" s="1"/>
  <c r="AD52" i="10"/>
  <c r="AD38" i="10"/>
  <c r="AD86" i="10"/>
  <c r="AE86" i="10"/>
  <c r="AF86" i="10" s="1"/>
  <c r="AC49" i="10"/>
  <c r="AD49" i="10"/>
  <c r="AE49" i="10"/>
  <c r="AG49" i="10" s="1"/>
  <c r="AE84" i="10"/>
  <c r="AG84" i="10" s="1"/>
  <c r="AD75" i="10"/>
  <c r="AD73" i="10"/>
  <c r="AE68" i="10"/>
  <c r="AG68" i="10" s="1"/>
  <c r="AE44" i="10"/>
  <c r="AE28" i="10"/>
  <c r="AE27" i="10"/>
  <c r="AG27" i="10" s="1"/>
  <c r="AE20" i="10"/>
  <c r="AE57" i="10"/>
  <c r="AG57" i="10" s="1"/>
  <c r="AE54" i="10"/>
  <c r="AF54" i="10" s="1"/>
  <c r="AC45" i="10"/>
  <c r="AE45" i="10"/>
  <c r="AC37" i="10"/>
  <c r="AD34" i="10"/>
  <c r="AE34" i="10"/>
  <c r="AG34" i="10" s="1"/>
  <c r="AE93" i="10"/>
  <c r="AG93" i="10" s="1"/>
  <c r="AE83" i="10"/>
  <c r="AG83" i="10" s="1"/>
  <c r="AD98" i="10"/>
  <c r="AD95" i="10"/>
  <c r="AE87" i="10"/>
  <c r="AC84" i="10"/>
  <c r="AD77" i="10"/>
  <c r="AE71" i="10"/>
  <c r="AE67" i="10"/>
  <c r="AG67" i="10" s="1"/>
  <c r="AC61" i="10"/>
  <c r="AE61" i="10"/>
  <c r="AG61" i="10" s="1"/>
  <c r="AC58" i="10"/>
  <c r="AD53" i="10"/>
  <c r="AE50" i="10"/>
  <c r="AF50" i="10" s="1"/>
  <c r="AE47" i="10"/>
  <c r="AE46" i="10"/>
  <c r="AG46" i="10" s="1"/>
  <c r="AE41" i="10"/>
  <c r="AG41" i="10" s="1"/>
  <c r="AD39" i="10"/>
  <c r="AE37" i="10"/>
  <c r="AG37" i="10" s="1"/>
  <c r="AC29" i="10"/>
  <c r="AE29" i="10"/>
  <c r="AD26" i="10"/>
  <c r="AC21" i="10"/>
  <c r="AD21" i="10"/>
  <c r="AC88" i="10"/>
  <c r="AC72" i="10"/>
  <c r="AC67" i="10"/>
  <c r="AD47" i="10"/>
  <c r="AC46" i="10"/>
  <c r="AD41" i="10"/>
  <c r="AC39" i="10"/>
  <c r="AC35" i="10"/>
  <c r="AC34" i="10"/>
  <c r="B270" i="7"/>
  <c r="D272" i="7" s="1"/>
  <c r="B253" i="7"/>
  <c r="A253" i="7"/>
  <c r="B236" i="7"/>
  <c r="A236" i="7" s="1"/>
  <c r="B219" i="7"/>
  <c r="A219" i="7" s="1"/>
  <c r="B202" i="7"/>
  <c r="D204" i="7" s="1"/>
  <c r="B185" i="7"/>
  <c r="A185" i="7" s="1"/>
  <c r="B168" i="7"/>
  <c r="A168" i="7" s="1"/>
  <c r="B151" i="7"/>
  <c r="D153" i="7" s="1"/>
  <c r="A151" i="7"/>
  <c r="B134" i="7"/>
  <c r="A134" i="7" s="1"/>
  <c r="B117" i="7"/>
  <c r="A117" i="7"/>
  <c r="B100" i="7"/>
  <c r="A100" i="7" s="1"/>
  <c r="B83" i="7"/>
  <c r="A83" i="7" s="1"/>
  <c r="B66" i="7"/>
  <c r="A66" i="7" s="1"/>
  <c r="B49" i="7"/>
  <c r="D51" i="7"/>
  <c r="C6" i="10" s="1"/>
  <c r="B32" i="7"/>
  <c r="D34" i="7" s="1"/>
  <c r="N63" i="4" s="1"/>
  <c r="S283" i="7"/>
  <c r="Q283" i="7"/>
  <c r="O283" i="7"/>
  <c r="P283" i="7" s="1"/>
  <c r="M283" i="7"/>
  <c r="K283" i="7"/>
  <c r="I283" i="7"/>
  <c r="G283" i="7"/>
  <c r="H283" i="7" s="1"/>
  <c r="E283" i="7"/>
  <c r="S281" i="7"/>
  <c r="T281" i="7" s="1"/>
  <c r="Q281" i="7"/>
  <c r="O281" i="7"/>
  <c r="M281" i="7"/>
  <c r="K281" i="7"/>
  <c r="I281" i="7"/>
  <c r="G281" i="7"/>
  <c r="S266" i="7"/>
  <c r="Q266" i="7"/>
  <c r="R266" i="7" s="1"/>
  <c r="O266" i="7"/>
  <c r="P266" i="7" s="1"/>
  <c r="M266" i="7"/>
  <c r="N266" i="7" s="1"/>
  <c r="K266" i="7"/>
  <c r="L266" i="7" s="1"/>
  <c r="I266" i="7"/>
  <c r="G266" i="7"/>
  <c r="H266" i="7"/>
  <c r="E266" i="7"/>
  <c r="F266" i="7" s="1"/>
  <c r="S264" i="7"/>
  <c r="Q264" i="7"/>
  <c r="O264" i="7"/>
  <c r="M264" i="7"/>
  <c r="K264" i="7"/>
  <c r="I264" i="7"/>
  <c r="G264" i="7"/>
  <c r="S249" i="7"/>
  <c r="Q249" i="7"/>
  <c r="R249" i="7" s="1"/>
  <c r="O249" i="7"/>
  <c r="P249" i="7"/>
  <c r="M249" i="7"/>
  <c r="N249" i="7" s="1"/>
  <c r="K249" i="7"/>
  <c r="L249" i="7" s="1"/>
  <c r="I249" i="7"/>
  <c r="J249" i="7"/>
  <c r="G249" i="7"/>
  <c r="H249" i="7" s="1"/>
  <c r="E249" i="7"/>
  <c r="S247" i="7"/>
  <c r="Q247" i="7"/>
  <c r="O247" i="7"/>
  <c r="M247" i="7"/>
  <c r="K247" i="7"/>
  <c r="I247" i="7"/>
  <c r="G247" i="7"/>
  <c r="S232" i="7"/>
  <c r="Q232" i="7"/>
  <c r="O232" i="7"/>
  <c r="P232" i="7" s="1"/>
  <c r="M232" i="7"/>
  <c r="K232" i="7"/>
  <c r="I232" i="7"/>
  <c r="G232" i="7"/>
  <c r="H232" i="7" s="1"/>
  <c r="E232" i="7"/>
  <c r="S230" i="7"/>
  <c r="T230" i="7" s="1"/>
  <c r="Q230" i="7"/>
  <c r="O230" i="7"/>
  <c r="M230" i="7"/>
  <c r="K230" i="7"/>
  <c r="I230" i="7"/>
  <c r="G230" i="7"/>
  <c r="S215" i="7"/>
  <c r="Q215" i="7"/>
  <c r="R215" i="7" s="1"/>
  <c r="O215" i="7"/>
  <c r="P215" i="7"/>
  <c r="M215" i="7"/>
  <c r="N215" i="7" s="1"/>
  <c r="K215" i="7"/>
  <c r="I215" i="7"/>
  <c r="J215" i="7" s="1"/>
  <c r="G215" i="7"/>
  <c r="H215" i="7" s="1"/>
  <c r="E215" i="7"/>
  <c r="S213" i="7"/>
  <c r="T213" i="7" s="1"/>
  <c r="Q213" i="7"/>
  <c r="O213" i="7"/>
  <c r="M213" i="7"/>
  <c r="K213" i="7"/>
  <c r="I213" i="7"/>
  <c r="G213" i="7"/>
  <c r="S198" i="7"/>
  <c r="Q198" i="7"/>
  <c r="R198" i="7"/>
  <c r="O198" i="7"/>
  <c r="P198" i="7" s="1"/>
  <c r="M198" i="7"/>
  <c r="K198" i="7"/>
  <c r="I198" i="7"/>
  <c r="J198" i="7" s="1"/>
  <c r="G198" i="7"/>
  <c r="H198" i="7"/>
  <c r="E198" i="7"/>
  <c r="F198" i="7" s="1"/>
  <c r="S196" i="7"/>
  <c r="T196" i="7" s="1"/>
  <c r="Q196" i="7"/>
  <c r="O196" i="7"/>
  <c r="M196" i="7"/>
  <c r="K196" i="7"/>
  <c r="I196" i="7"/>
  <c r="G196" i="7"/>
  <c r="S181" i="7"/>
  <c r="R181" i="7"/>
  <c r="Q181" i="7"/>
  <c r="O181" i="7"/>
  <c r="P181" i="7" s="1"/>
  <c r="M181" i="7"/>
  <c r="N181" i="7" s="1"/>
  <c r="K181" i="7"/>
  <c r="I181" i="7"/>
  <c r="G181" i="7"/>
  <c r="H181" i="7" s="1"/>
  <c r="E181" i="7"/>
  <c r="F181" i="7" s="1"/>
  <c r="S179" i="7"/>
  <c r="Q179" i="7"/>
  <c r="O179" i="7"/>
  <c r="M179" i="7"/>
  <c r="K179" i="7"/>
  <c r="I179" i="7"/>
  <c r="G179" i="7"/>
  <c r="S164" i="7"/>
  <c r="T164" i="7" s="1"/>
  <c r="Q164" i="7"/>
  <c r="R164" i="7" s="1"/>
  <c r="O164" i="7"/>
  <c r="P164" i="7" s="1"/>
  <c r="M164" i="7"/>
  <c r="K164" i="7"/>
  <c r="I164" i="7"/>
  <c r="J164" i="7" s="1"/>
  <c r="G164" i="7"/>
  <c r="H164" i="7" s="1"/>
  <c r="E164" i="7"/>
  <c r="F164" i="7" s="1"/>
  <c r="S162" i="7"/>
  <c r="T162" i="7" s="1"/>
  <c r="Q162" i="7"/>
  <c r="O162" i="7"/>
  <c r="M162" i="7"/>
  <c r="K162" i="7"/>
  <c r="I162" i="7"/>
  <c r="G162" i="7"/>
  <c r="S147" i="7"/>
  <c r="T147" i="7" s="1"/>
  <c r="Q147" i="7"/>
  <c r="R147" i="7" s="1"/>
  <c r="O147" i="7"/>
  <c r="P147" i="7" s="1"/>
  <c r="M147" i="7"/>
  <c r="K147" i="7"/>
  <c r="L147" i="7" s="1"/>
  <c r="J147" i="7"/>
  <c r="I147" i="7"/>
  <c r="G147" i="7"/>
  <c r="H147" i="7" s="1"/>
  <c r="E147" i="7"/>
  <c r="F147" i="7" s="1"/>
  <c r="S145" i="7"/>
  <c r="Q145" i="7"/>
  <c r="O145" i="7"/>
  <c r="M145" i="7"/>
  <c r="K145" i="7"/>
  <c r="I145" i="7"/>
  <c r="G145" i="7"/>
  <c r="S130" i="7"/>
  <c r="T130" i="7" s="1"/>
  <c r="Q130" i="7"/>
  <c r="O130" i="7"/>
  <c r="P130" i="7" s="1"/>
  <c r="M130" i="7"/>
  <c r="N130" i="7" s="1"/>
  <c r="K130" i="7"/>
  <c r="I130" i="7"/>
  <c r="J130" i="7" s="1"/>
  <c r="G130" i="7"/>
  <c r="H130" i="7" s="1"/>
  <c r="E130" i="7"/>
  <c r="S128" i="7"/>
  <c r="T128" i="7" s="1"/>
  <c r="Q128" i="7"/>
  <c r="O128" i="7"/>
  <c r="M128" i="7"/>
  <c r="K128" i="7"/>
  <c r="I128" i="7"/>
  <c r="G128" i="7"/>
  <c r="S113" i="7"/>
  <c r="T113" i="7" s="1"/>
  <c r="Q113" i="7"/>
  <c r="O113" i="7"/>
  <c r="P113" i="7" s="1"/>
  <c r="M113" i="7"/>
  <c r="N113" i="7" s="1"/>
  <c r="K113" i="7"/>
  <c r="L113" i="7" s="1"/>
  <c r="I113" i="7"/>
  <c r="J113" i="7" s="1"/>
  <c r="G113" i="7"/>
  <c r="H113" i="7" s="1"/>
  <c r="E113" i="7"/>
  <c r="S111" i="7"/>
  <c r="T111" i="7" s="1"/>
  <c r="Q111" i="7"/>
  <c r="O111" i="7"/>
  <c r="M111" i="7"/>
  <c r="K111" i="7"/>
  <c r="I111" i="7"/>
  <c r="G111" i="7"/>
  <c r="S96" i="7"/>
  <c r="T96" i="7" s="1"/>
  <c r="Q96" i="7"/>
  <c r="R96" i="7" s="1"/>
  <c r="O96" i="7"/>
  <c r="P96" i="7"/>
  <c r="M96" i="7"/>
  <c r="K96" i="7"/>
  <c r="I96" i="7"/>
  <c r="G96" i="7"/>
  <c r="H96" i="7" s="1"/>
  <c r="E96" i="7"/>
  <c r="F96" i="7" s="1"/>
  <c r="S94" i="7"/>
  <c r="Q94" i="7"/>
  <c r="O94" i="7"/>
  <c r="M94" i="7"/>
  <c r="K94" i="7"/>
  <c r="I94" i="7"/>
  <c r="G94" i="7"/>
  <c r="S79" i="7"/>
  <c r="T79" i="7" s="1"/>
  <c r="Q79" i="7"/>
  <c r="R79" i="7"/>
  <c r="O79" i="7"/>
  <c r="P79" i="7" s="1"/>
  <c r="M79" i="7"/>
  <c r="N79" i="7" s="1"/>
  <c r="K79" i="7"/>
  <c r="I79" i="7"/>
  <c r="J79" i="7" s="1"/>
  <c r="G79" i="7"/>
  <c r="H79" i="7"/>
  <c r="E79" i="7"/>
  <c r="S77" i="7"/>
  <c r="T77" i="7" s="1"/>
  <c r="Q77" i="7"/>
  <c r="O77" i="7"/>
  <c r="M77" i="7"/>
  <c r="K77" i="7"/>
  <c r="I77" i="7"/>
  <c r="G77" i="7"/>
  <c r="S62" i="7"/>
  <c r="T62" i="7" s="1"/>
  <c r="Q62" i="7"/>
  <c r="R62" i="7" s="1"/>
  <c r="O62" i="7"/>
  <c r="P62" i="7"/>
  <c r="M62" i="7"/>
  <c r="K62" i="7"/>
  <c r="L62" i="7" s="1"/>
  <c r="I62" i="7"/>
  <c r="J62" i="7"/>
  <c r="G62" i="7"/>
  <c r="H62" i="7" s="1"/>
  <c r="E62" i="7"/>
  <c r="S60" i="7"/>
  <c r="T60" i="7" s="1"/>
  <c r="Q60" i="7"/>
  <c r="O60" i="7"/>
  <c r="M60" i="7"/>
  <c r="K60" i="7"/>
  <c r="I60" i="7"/>
  <c r="G60" i="7"/>
  <c r="D68" i="7"/>
  <c r="A49" i="7"/>
  <c r="D119" i="7"/>
  <c r="D255" i="7"/>
  <c r="J181" i="7"/>
  <c r="J96" i="7"/>
  <c r="J266" i="7"/>
  <c r="J283" i="7"/>
  <c r="R283" i="7"/>
  <c r="C7" i="10"/>
  <c r="C11" i="10"/>
  <c r="C15" i="10"/>
  <c r="D85" i="7"/>
  <c r="D221" i="7"/>
  <c r="T283" i="7"/>
  <c r="T264" i="7"/>
  <c r="T266" i="7"/>
  <c r="T247" i="7"/>
  <c r="T249" i="7"/>
  <c r="T232" i="7"/>
  <c r="T215" i="7"/>
  <c r="T198" i="7"/>
  <c r="T179" i="7"/>
  <c r="T181" i="7"/>
  <c r="T145" i="7"/>
  <c r="T94" i="7"/>
  <c r="S45" i="7"/>
  <c r="S43" i="7"/>
  <c r="T43" i="7" s="1"/>
  <c r="Q45" i="7"/>
  <c r="Q43" i="7"/>
  <c r="O45" i="7"/>
  <c r="O43" i="7"/>
  <c r="M45" i="7"/>
  <c r="M43" i="7"/>
  <c r="K45" i="7"/>
  <c r="K43" i="7"/>
  <c r="I43" i="7"/>
  <c r="I45" i="7"/>
  <c r="G45" i="7"/>
  <c r="H45" i="7" s="1"/>
  <c r="G43" i="7"/>
  <c r="E45" i="7"/>
  <c r="Z19" i="10"/>
  <c r="Z20" i="10"/>
  <c r="Z21" i="10"/>
  <c r="Z22" i="10"/>
  <c r="Z23" i="10"/>
  <c r="Z24" i="10"/>
  <c r="Z25" i="10"/>
  <c r="Z27" i="10"/>
  <c r="Z29" i="10"/>
  <c r="Z30" i="10"/>
  <c r="Z31" i="10"/>
  <c r="Z32" i="10"/>
  <c r="Z33" i="10"/>
  <c r="Z34" i="10"/>
  <c r="Z35" i="10"/>
  <c r="Z37" i="10"/>
  <c r="Z38" i="10"/>
  <c r="Z39" i="10"/>
  <c r="Z40" i="10"/>
  <c r="Z41" i="10"/>
  <c r="Z44" i="10"/>
  <c r="Z45" i="10"/>
  <c r="Z46" i="10"/>
  <c r="Z47" i="10"/>
  <c r="Z48" i="10"/>
  <c r="Z49" i="10"/>
  <c r="Z50" i="10"/>
  <c r="Z51" i="10"/>
  <c r="Z53" i="10"/>
  <c r="Z54" i="10"/>
  <c r="Z55" i="10"/>
  <c r="Z56" i="10"/>
  <c r="Z57" i="10"/>
  <c r="Z58" i="10"/>
  <c r="Z60" i="10"/>
  <c r="Z61" i="10"/>
  <c r="Z62" i="10"/>
  <c r="Z63" i="10"/>
  <c r="Z65" i="10"/>
  <c r="Z66" i="10"/>
  <c r="Z67" i="10"/>
  <c r="Z68" i="10"/>
  <c r="Z70" i="10"/>
  <c r="Z71" i="10"/>
  <c r="Z73" i="10"/>
  <c r="Z74" i="10"/>
  <c r="Z75" i="10"/>
  <c r="Z76" i="10"/>
  <c r="Z77" i="10"/>
  <c r="Z78" i="10"/>
  <c r="Z79" i="10"/>
  <c r="Z83" i="10"/>
  <c r="Z84" i="10"/>
  <c r="Z85" i="10"/>
  <c r="Z86" i="10"/>
  <c r="Z87" i="10"/>
  <c r="Z89" i="10"/>
  <c r="Z90" i="10"/>
  <c r="Z92" i="10"/>
  <c r="Z93" i="10"/>
  <c r="Z94" i="10"/>
  <c r="Z96" i="10"/>
  <c r="Z97" i="10"/>
  <c r="Z98" i="10"/>
  <c r="Z99" i="10"/>
  <c r="Z100" i="10"/>
  <c r="Z102" i="10"/>
  <c r="AB103"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F279" i="7"/>
  <c r="D279" i="7"/>
  <c r="F262" i="7"/>
  <c r="D262" i="7"/>
  <c r="F245" i="7"/>
  <c r="D245" i="7"/>
  <c r="F228" i="7"/>
  <c r="D228" i="7"/>
  <c r="F211" i="7"/>
  <c r="D211" i="7"/>
  <c r="F194" i="7"/>
  <c r="D194" i="7"/>
  <c r="F177" i="7"/>
  <c r="D177" i="7"/>
  <c r="F160" i="7"/>
  <c r="D160" i="7"/>
  <c r="F143" i="7"/>
  <c r="D143" i="7"/>
  <c r="F126" i="7"/>
  <c r="D126" i="7"/>
  <c r="F109" i="7"/>
  <c r="D109" i="7"/>
  <c r="F92" i="7"/>
  <c r="D92" i="7"/>
  <c r="F75" i="7"/>
  <c r="D75" i="7"/>
  <c r="F58" i="7"/>
  <c r="D58" i="7"/>
  <c r="N54" i="4"/>
  <c r="H143" i="7"/>
  <c r="D41" i="7"/>
  <c r="F41" i="7"/>
  <c r="H109" i="7"/>
  <c r="L92" i="7"/>
  <c r="AE4" i="7"/>
  <c r="L41" i="7"/>
  <c r="H41" i="7"/>
  <c r="H126" i="7"/>
  <c r="L75" i="7"/>
  <c r="H75" i="7"/>
  <c r="H58" i="7"/>
  <c r="L58" i="7"/>
  <c r="AT2" i="7"/>
  <c r="AU2" i="7" s="1"/>
  <c r="AS17" i="7"/>
  <c r="AT17" i="7" s="1"/>
  <c r="AU17" i="7" s="1"/>
  <c r="AV17" i="7" s="1"/>
  <c r="AS16" i="7"/>
  <c r="AT16" i="7" s="1"/>
  <c r="AU16" i="7" s="1"/>
  <c r="AV16" i="7" s="1"/>
  <c r="AS15" i="7"/>
  <c r="AT15" i="7" s="1"/>
  <c r="AU15" i="7" s="1"/>
  <c r="AV15" i="7" s="1"/>
  <c r="AS14" i="7"/>
  <c r="AT14" i="7" s="1"/>
  <c r="AU14" i="7" s="1"/>
  <c r="AV14" i="7" s="1"/>
  <c r="AS13" i="7"/>
  <c r="AT13" i="7" s="1"/>
  <c r="AU13" i="7" s="1"/>
  <c r="AV13" i="7" s="1"/>
  <c r="L28" i="7" s="1"/>
  <c r="AS12" i="7"/>
  <c r="AT12" i="7" s="1"/>
  <c r="AU12" i="7" s="1"/>
  <c r="AV12" i="7" s="1"/>
  <c r="AS11" i="7"/>
  <c r="AT11" i="7" s="1"/>
  <c r="AU11" i="7" s="1"/>
  <c r="AV11" i="7" s="1"/>
  <c r="AS10" i="7"/>
  <c r="AT10" i="7" s="1"/>
  <c r="AU10" i="7" s="1"/>
  <c r="AV10" i="7" s="1"/>
  <c r="F28" i="7" s="1"/>
  <c r="AS9" i="7"/>
  <c r="AT9" i="7" s="1"/>
  <c r="AU9" i="7" s="1"/>
  <c r="AV9" i="7" s="1"/>
  <c r="AS8" i="7"/>
  <c r="AT8" i="7"/>
  <c r="AU8" i="7" s="1"/>
  <c r="AV8" i="7" s="1"/>
  <c r="R26" i="7" s="1"/>
  <c r="AS7" i="7"/>
  <c r="AT7" i="7" s="1"/>
  <c r="AU7" i="7" s="1"/>
  <c r="AV7" i="7" s="1"/>
  <c r="AS6" i="7"/>
  <c r="AT6" i="7" s="1"/>
  <c r="AU6" i="7" s="1"/>
  <c r="AS5" i="7"/>
  <c r="AT5" i="7" s="1"/>
  <c r="AU5" i="7" s="1"/>
  <c r="AV5" i="7" s="1"/>
  <c r="AS4" i="7"/>
  <c r="AT4" i="7" s="1"/>
  <c r="AU4" i="7" s="1"/>
  <c r="AV4" i="7" s="1"/>
  <c r="AS3" i="7"/>
  <c r="AT3" i="7" s="1"/>
  <c r="AU3" i="7" s="1"/>
  <c r="AV3" i="7" s="1"/>
  <c r="N60" i="4"/>
  <c r="N59" i="4"/>
  <c r="N62" i="4"/>
  <c r="N61" i="4"/>
  <c r="N58" i="4"/>
  <c r="N57" i="4"/>
  <c r="N56" i="4"/>
  <c r="F79" i="7"/>
  <c r="F249" i="7"/>
  <c r="F232" i="7"/>
  <c r="F283" i="7"/>
  <c r="F62" i="7"/>
  <c r="F130" i="7"/>
  <c r="F215" i="7"/>
  <c r="L164" i="7"/>
  <c r="L198" i="7"/>
  <c r="L181" i="7"/>
  <c r="L232" i="7"/>
  <c r="L79" i="7"/>
  <c r="R113" i="7"/>
  <c r="N96" i="7"/>
  <c r="N283" i="7"/>
  <c r="N198" i="7"/>
  <c r="N164" i="7"/>
  <c r="N232" i="7"/>
  <c r="N62" i="7"/>
  <c r="N147" i="7"/>
  <c r="N45" i="7"/>
  <c r="T45" i="7"/>
  <c r="R45" i="7"/>
  <c r="P45" i="7"/>
  <c r="L283" i="7"/>
  <c r="F45" i="7"/>
  <c r="J45" i="7"/>
  <c r="G9" i="7"/>
  <c r="BH1" i="7" s="1"/>
  <c r="D9" i="7"/>
  <c r="BG1" i="7" s="1"/>
  <c r="D6" i="3"/>
  <c r="D6" i="7" s="1"/>
  <c r="BD1" i="7" s="1"/>
  <c r="F113" i="7"/>
  <c r="J232" i="7"/>
  <c r="L45" i="7"/>
  <c r="L215" i="7"/>
  <c r="L96" i="7"/>
  <c r="L130" i="7"/>
  <c r="R232" i="7"/>
  <c r="R130" i="7"/>
  <c r="D28" i="4"/>
  <c r="G28" i="4"/>
  <c r="J28" i="4"/>
  <c r="M28" i="4"/>
  <c r="U28" i="4"/>
  <c r="X28" i="4"/>
  <c r="AA28" i="4"/>
  <c r="AD28" i="4"/>
  <c r="D29" i="4"/>
  <c r="G29" i="4"/>
  <c r="J29" i="4"/>
  <c r="M29" i="4"/>
  <c r="U29" i="4"/>
  <c r="X29" i="4"/>
  <c r="AA29" i="4"/>
  <c r="AD29" i="4"/>
  <c r="D30" i="4"/>
  <c r="G30" i="4"/>
  <c r="U30" i="4"/>
  <c r="X30" i="4"/>
  <c r="D31" i="4"/>
  <c r="G31" i="4"/>
  <c r="U31" i="4"/>
  <c r="X31" i="4"/>
  <c r="D32" i="4"/>
  <c r="G32" i="4"/>
  <c r="J32" i="4"/>
  <c r="M32" i="4"/>
  <c r="U32" i="4"/>
  <c r="X32" i="4"/>
  <c r="AD32" i="4"/>
  <c r="D33" i="4"/>
  <c r="G33" i="4"/>
  <c r="J33" i="4"/>
  <c r="M33" i="4"/>
  <c r="U33" i="4"/>
  <c r="X33" i="4"/>
  <c r="AD33" i="4"/>
  <c r="D34" i="4"/>
  <c r="G34" i="4"/>
  <c r="J34" i="4"/>
  <c r="M34" i="4"/>
  <c r="U34" i="4"/>
  <c r="X34" i="4"/>
  <c r="AD34" i="4"/>
  <c r="D35" i="4"/>
  <c r="G35" i="4"/>
  <c r="J35" i="4"/>
  <c r="M35" i="4"/>
  <c r="U35" i="4"/>
  <c r="X35" i="4"/>
  <c r="AD35" i="4"/>
  <c r="D36" i="4"/>
  <c r="G36" i="4"/>
  <c r="J36" i="4"/>
  <c r="M36" i="4"/>
  <c r="U36" i="4"/>
  <c r="X36" i="4"/>
  <c r="AD36" i="4"/>
  <c r="D37" i="4"/>
  <c r="G37" i="4"/>
  <c r="J37" i="4"/>
  <c r="M37" i="4"/>
  <c r="U37" i="4"/>
  <c r="X37" i="4"/>
  <c r="AD37" i="4"/>
  <c r="D38" i="4"/>
  <c r="G38" i="4"/>
  <c r="J38" i="4"/>
  <c r="M38" i="4"/>
  <c r="U38" i="4"/>
  <c r="X38" i="4"/>
  <c r="AD38" i="4"/>
  <c r="G39" i="4"/>
  <c r="J39" i="4"/>
  <c r="M39" i="4"/>
  <c r="X39" i="4"/>
  <c r="AD39" i="4"/>
  <c r="D40" i="4"/>
  <c r="G40" i="4"/>
  <c r="J40" i="4"/>
  <c r="M40" i="4"/>
  <c r="U40" i="4"/>
  <c r="X40" i="4"/>
  <c r="AD40" i="4"/>
  <c r="D41" i="4"/>
  <c r="G41" i="4"/>
  <c r="J41" i="4"/>
  <c r="M41" i="4"/>
  <c r="U41" i="4"/>
  <c r="X41" i="4"/>
  <c r="AD41" i="4"/>
  <c r="D42" i="4"/>
  <c r="G42" i="4"/>
  <c r="J42" i="4"/>
  <c r="M42" i="4"/>
  <c r="U42" i="4"/>
  <c r="X42" i="4"/>
  <c r="AA42" i="4"/>
  <c r="AD42" i="4"/>
  <c r="D43" i="4"/>
  <c r="G43" i="4"/>
  <c r="J43" i="4"/>
  <c r="M43" i="4"/>
  <c r="U43" i="4"/>
  <c r="X43" i="4"/>
  <c r="AA43" i="4"/>
  <c r="AD43" i="4"/>
  <c r="H92" i="7"/>
  <c r="F264" i="7"/>
  <c r="F213" i="7"/>
  <c r="F145" i="7"/>
  <c r="F128" i="7"/>
  <c r="F111" i="7"/>
  <c r="F43" i="7"/>
  <c r="F179" i="7"/>
  <c r="F247" i="7"/>
  <c r="F230" i="7"/>
  <c r="F60" i="7"/>
  <c r="F281" i="7"/>
  <c r="F196" i="7"/>
  <c r="F94" i="7"/>
  <c r="F77" i="7"/>
  <c r="F162" i="7"/>
  <c r="AG45" i="10" l="1"/>
  <c r="AF45" i="10"/>
  <c r="AX64" i="10"/>
  <c r="AC64" i="10"/>
  <c r="AE64" i="10"/>
  <c r="AG64" i="10" s="1"/>
  <c r="AE30" i="10"/>
  <c r="AG30" i="10" s="1"/>
  <c r="AC30" i="10"/>
  <c r="AG23" i="10"/>
  <c r="AF23" i="10"/>
  <c r="L180" i="14"/>
  <c r="L179" i="14" s="1"/>
  <c r="L214" i="14"/>
  <c r="L213" i="14" s="1"/>
  <c r="L282" i="14"/>
  <c r="L281" i="14" s="1"/>
  <c r="L197" i="14"/>
  <c r="L196" i="14" s="1"/>
  <c r="N96" i="14"/>
  <c r="L231" i="14"/>
  <c r="L230" i="14" s="1"/>
  <c r="P232" i="14"/>
  <c r="P233" i="14"/>
  <c r="Z81" i="10"/>
  <c r="C17" i="10"/>
  <c r="C13" i="10"/>
  <c r="C9" i="10"/>
  <c r="C5" i="10"/>
  <c r="Z95" i="10"/>
  <c r="C16" i="10"/>
  <c r="C12" i="10"/>
  <c r="C8" i="10"/>
  <c r="D187" i="7"/>
  <c r="AD45" i="10"/>
  <c r="AE76" i="10"/>
  <c r="AG76" i="10" s="1"/>
  <c r="AC69" i="10"/>
  <c r="AG102" i="10"/>
  <c r="AF102" i="10"/>
  <c r="AD64" i="10"/>
  <c r="AC62" i="10"/>
  <c r="AD62" i="10"/>
  <c r="AG56" i="10"/>
  <c r="AF56" i="10"/>
  <c r="AX20" i="10"/>
  <c r="AC20" i="10"/>
  <c r="AD20" i="10"/>
  <c r="AF34" i="10"/>
  <c r="R145" i="14"/>
  <c r="L163" i="14"/>
  <c r="L162" i="14" s="1"/>
  <c r="J197" i="14"/>
  <c r="J196" i="14" s="1"/>
  <c r="J248" i="14"/>
  <c r="J247" i="14" s="1"/>
  <c r="J95" i="14"/>
  <c r="J94" i="14" s="1"/>
  <c r="J265" i="14"/>
  <c r="J264" i="14" s="1"/>
  <c r="J26" i="14"/>
  <c r="J44" i="14"/>
  <c r="J43" i="14" s="1"/>
  <c r="J112" i="14"/>
  <c r="J111" i="14" s="1"/>
  <c r="J282" i="14"/>
  <c r="J281" i="14" s="1"/>
  <c r="T182" i="14"/>
  <c r="T28" i="14"/>
  <c r="T63" i="14" s="1"/>
  <c r="L44" i="14"/>
  <c r="L43" i="14" s="1"/>
  <c r="R97" i="14"/>
  <c r="R96" i="14"/>
  <c r="A185" i="14"/>
  <c r="D187" i="14"/>
  <c r="H196" i="14"/>
  <c r="P197" i="14"/>
  <c r="P196" i="14" s="1"/>
  <c r="P266" i="14"/>
  <c r="P267" i="14"/>
  <c r="AF98" i="10"/>
  <c r="AG98" i="10"/>
  <c r="AX26" i="10"/>
  <c r="AC26" i="10"/>
  <c r="N28" i="14"/>
  <c r="N63" i="14" s="1"/>
  <c r="N80" i="14"/>
  <c r="N182" i="14"/>
  <c r="N233" i="14"/>
  <c r="N250" i="14"/>
  <c r="N46" i="14"/>
  <c r="N165" i="14"/>
  <c r="N148" i="14"/>
  <c r="N267" i="14"/>
  <c r="J179" i="14"/>
  <c r="J232" i="14"/>
  <c r="J233" i="14"/>
  <c r="Z101" i="10"/>
  <c r="Z43" i="10"/>
  <c r="C18" i="10"/>
  <c r="C14" i="10"/>
  <c r="C10" i="10"/>
  <c r="AG29" i="10"/>
  <c r="AF29" i="10"/>
  <c r="AE81" i="10"/>
  <c r="AG81" i="10" s="1"/>
  <c r="AE43" i="10"/>
  <c r="AG43" i="10" s="1"/>
  <c r="AX97" i="10"/>
  <c r="AD97" i="10"/>
  <c r="AX74" i="10"/>
  <c r="AE74" i="10"/>
  <c r="AF74" i="10" s="1"/>
  <c r="AC22" i="10"/>
  <c r="AD22" i="10"/>
  <c r="AG86" i="10"/>
  <c r="L129" i="14"/>
  <c r="L128" i="14" s="1"/>
  <c r="N114" i="14"/>
  <c r="N197" i="14"/>
  <c r="N196" i="14" s="1"/>
  <c r="N146" i="14"/>
  <c r="N145" i="14" s="1"/>
  <c r="N112" i="14"/>
  <c r="N111" i="14" s="1"/>
  <c r="N231" i="14"/>
  <c r="N230" i="14" s="1"/>
  <c r="N180" i="14"/>
  <c r="N179" i="14" s="1"/>
  <c r="N265" i="14"/>
  <c r="N264" i="14" s="1"/>
  <c r="N26" i="14"/>
  <c r="N214" i="14"/>
  <c r="N213" i="14" s="1"/>
  <c r="N95" i="14"/>
  <c r="N94" i="14" s="1"/>
  <c r="D51" i="14"/>
  <c r="A49" i="14"/>
  <c r="L95" i="14"/>
  <c r="L94" i="14" s="1"/>
  <c r="T95" i="14"/>
  <c r="T94" i="14" s="1"/>
  <c r="N163" i="14"/>
  <c r="N162" i="14" s="1"/>
  <c r="P214" i="14"/>
  <c r="P213" i="14" s="1"/>
  <c r="N215" i="14"/>
  <c r="N216" i="14"/>
  <c r="T216" i="14"/>
  <c r="AX66" i="10"/>
  <c r="AE66" i="10"/>
  <c r="AG39" i="10"/>
  <c r="AF39" i="10"/>
  <c r="Z72" i="10"/>
  <c r="Z64" i="10"/>
  <c r="AC66" i="10"/>
  <c r="AD66" i="10"/>
  <c r="AG19" i="10"/>
  <c r="AF19" i="10"/>
  <c r="AX93" i="10"/>
  <c r="AC93" i="10"/>
  <c r="AD93" i="10"/>
  <c r="AX79" i="10"/>
  <c r="AE79" i="10"/>
  <c r="AD79" i="10"/>
  <c r="AX65" i="10"/>
  <c r="AC65" i="10"/>
  <c r="AE65" i="10"/>
  <c r="AG65" i="10" s="1"/>
  <c r="AX63" i="10"/>
  <c r="AC63" i="10"/>
  <c r="AE63" i="10"/>
  <c r="AF63" i="10" s="1"/>
  <c r="AX48" i="10"/>
  <c r="AC48" i="10"/>
  <c r="N284" i="14"/>
  <c r="F145" i="14"/>
  <c r="F94" i="14"/>
  <c r="F179" i="14"/>
  <c r="F60" i="14"/>
  <c r="F196" i="14"/>
  <c r="F77" i="14"/>
  <c r="T146" i="14"/>
  <c r="T145" i="14" s="1"/>
  <c r="T197" i="14"/>
  <c r="T196" i="14" s="1"/>
  <c r="J46" i="14"/>
  <c r="J45" i="14"/>
  <c r="J78" i="14"/>
  <c r="J77" i="14" s="1"/>
  <c r="A100" i="14"/>
  <c r="D102" i="14"/>
  <c r="AD83" i="10"/>
  <c r="AE35" i="10"/>
  <c r="AG35" i="10" s="1"/>
  <c r="AE77" i="10"/>
  <c r="AD33" i="10"/>
  <c r="AE75" i="10"/>
  <c r="AG75" i="10" s="1"/>
  <c r="AE73" i="10"/>
  <c r="AD35" i="10"/>
  <c r="AC33" i="10"/>
  <c r="AF30" i="10"/>
  <c r="AG71" i="10"/>
  <c r="AF71" i="10"/>
  <c r="AX85" i="10"/>
  <c r="AC85" i="10"/>
  <c r="AX52" i="10"/>
  <c r="AC52" i="10"/>
  <c r="AX42" i="10"/>
  <c r="AE42" i="10"/>
  <c r="AG48" i="10"/>
  <c r="Z42" i="10"/>
  <c r="D136" i="7"/>
  <c r="A32" i="7"/>
  <c r="D102" i="7"/>
  <c r="D170" i="7"/>
  <c r="A202" i="7"/>
  <c r="D238" i="7"/>
  <c r="A270" i="7"/>
  <c r="AG44" i="10"/>
  <c r="AF44" i="10"/>
  <c r="AE59" i="10"/>
  <c r="AX100" i="10"/>
  <c r="AD100" i="10"/>
  <c r="AX96" i="10"/>
  <c r="AE96" i="10"/>
  <c r="AX94" i="10"/>
  <c r="AC94" i="10"/>
  <c r="AE94" i="10"/>
  <c r="AX92" i="10"/>
  <c r="AC92" i="10"/>
  <c r="AE92" i="10"/>
  <c r="AX89" i="10"/>
  <c r="AD89" i="10"/>
  <c r="AC89" i="10"/>
  <c r="AD80" i="10"/>
  <c r="AC71" i="10"/>
  <c r="AX71" i="10"/>
  <c r="AX68" i="10"/>
  <c r="AD68" i="10"/>
  <c r="AC68" i="10"/>
  <c r="AG63" i="10"/>
  <c r="AX60" i="10"/>
  <c r="AC60" i="10"/>
  <c r="AG55" i="10"/>
  <c r="AF55" i="10"/>
  <c r="AX53" i="10"/>
  <c r="AE53" i="10"/>
  <c r="AX50" i="10"/>
  <c r="AD50" i="10"/>
  <c r="AC36" i="10"/>
  <c r="AX32" i="10"/>
  <c r="AD32" i="10"/>
  <c r="AX24" i="10"/>
  <c r="AE24" i="10"/>
  <c r="AC24" i="10"/>
  <c r="AF85" i="10"/>
  <c r="AF78" i="10"/>
  <c r="AG74" i="10"/>
  <c r="AF67" i="10"/>
  <c r="AF64" i="10"/>
  <c r="AF60" i="10"/>
  <c r="AF49" i="10"/>
  <c r="AF46" i="10"/>
  <c r="AF41" i="10"/>
  <c r="AG47" i="10"/>
  <c r="AF47" i="10"/>
  <c r="AX91" i="10"/>
  <c r="AC91" i="10"/>
  <c r="AX82" i="10"/>
  <c r="AC82" i="10"/>
  <c r="AX28" i="10"/>
  <c r="AC28" i="10"/>
  <c r="AF84" i="10"/>
  <c r="Z52" i="10"/>
  <c r="Z28" i="10"/>
  <c r="AC42" i="10"/>
  <c r="AG79" i="10"/>
  <c r="AF79" i="10"/>
  <c r="AD91" i="10"/>
  <c r="AE52" i="10"/>
  <c r="AE82" i="10"/>
  <c r="AC59" i="10"/>
  <c r="AD85" i="10"/>
  <c r="AX95" i="10"/>
  <c r="AC95" i="10"/>
  <c r="AX84" i="10"/>
  <c r="AD84" i="10"/>
  <c r="AX72" i="10"/>
  <c r="AD72" i="10"/>
  <c r="AX70" i="10"/>
  <c r="AC70" i="10"/>
  <c r="AE70" i="10"/>
  <c r="AX62" i="10"/>
  <c r="AE62" i="10"/>
  <c r="AX58" i="10"/>
  <c r="AE58" i="10"/>
  <c r="AD58" i="10"/>
  <c r="AX51" i="10"/>
  <c r="AD51" i="10"/>
  <c r="AE51" i="10"/>
  <c r="AC51" i="10"/>
  <c r="AX44" i="10"/>
  <c r="AC44" i="10"/>
  <c r="AX41" i="10"/>
  <c r="AC41" i="10"/>
  <c r="AX38" i="10"/>
  <c r="AC38" i="10"/>
  <c r="AX30" i="10"/>
  <c r="AD30" i="10"/>
  <c r="AD27" i="10"/>
  <c r="AX27" i="10"/>
  <c r="AC27" i="10"/>
  <c r="AX25" i="10"/>
  <c r="AE25" i="10"/>
  <c r="AD25" i="10"/>
  <c r="AX22" i="10"/>
  <c r="AE22" i="10"/>
  <c r="AF97" i="10"/>
  <c r="AF83" i="10"/>
  <c r="AG72" i="10"/>
  <c r="AF65" i="10"/>
  <c r="AG54" i="10"/>
  <c r="AF43" i="10"/>
  <c r="AF38" i="10"/>
  <c r="AF33" i="10"/>
  <c r="AF27" i="10"/>
  <c r="AG28" i="10"/>
  <c r="AF28" i="10"/>
  <c r="AG32" i="10"/>
  <c r="AF32" i="10"/>
  <c r="AX101" i="10"/>
  <c r="AC101" i="10"/>
  <c r="AG95" i="10"/>
  <c r="AF95" i="10"/>
  <c r="AX88" i="10"/>
  <c r="AD88" i="10"/>
  <c r="AE88" i="10"/>
  <c r="AX80" i="10"/>
  <c r="AE80" i="10"/>
  <c r="AC80" i="10"/>
  <c r="AX36" i="10"/>
  <c r="AD36" i="10"/>
  <c r="AE36" i="10"/>
  <c r="AF91" i="10"/>
  <c r="Z91" i="10"/>
  <c r="Z59" i="10"/>
  <c r="AG87" i="10"/>
  <c r="AF87" i="10"/>
  <c r="AD42" i="10"/>
  <c r="AG20" i="10"/>
  <c r="AF20" i="10"/>
  <c r="AD82" i="10"/>
  <c r="AE101" i="10"/>
  <c r="AX102" i="10"/>
  <c r="AC102" i="10"/>
  <c r="AD102" i="10"/>
  <c r="AE100" i="10"/>
  <c r="AX99" i="10"/>
  <c r="AE99" i="10"/>
  <c r="AD94" i="10"/>
  <c r="AD92" i="10"/>
  <c r="AX90" i="10"/>
  <c r="AE90" i="10"/>
  <c r="AD90" i="10"/>
  <c r="AX81" i="10"/>
  <c r="AC81" i="10"/>
  <c r="AX78" i="10"/>
  <c r="AC78" i="10"/>
  <c r="AD71" i="10"/>
  <c r="AX69" i="10"/>
  <c r="AD69" i="10"/>
  <c r="AE69" i="10"/>
  <c r="AX54" i="10"/>
  <c r="AD54" i="10"/>
  <c r="AC50" i="10"/>
  <c r="AD48" i="10"/>
  <c r="AX40" i="10"/>
  <c r="AE40" i="10"/>
  <c r="AX37" i="10"/>
  <c r="AD37" i="10"/>
  <c r="AX29" i="10"/>
  <c r="AD29" i="10"/>
  <c r="AE26" i="10"/>
  <c r="AD24" i="10"/>
  <c r="AF93" i="10"/>
  <c r="AF89" i="10"/>
  <c r="AF75" i="10"/>
  <c r="AF68" i="10"/>
  <c r="AF61" i="10"/>
  <c r="AF57" i="10"/>
  <c r="AG50" i="10"/>
  <c r="AF37" i="10"/>
  <c r="AF31" i="10"/>
  <c r="L78" i="14"/>
  <c r="L77" i="14" s="1"/>
  <c r="L265" i="14"/>
  <c r="L264" i="14" s="1"/>
  <c r="L146" i="14"/>
  <c r="L145" i="14" s="1"/>
  <c r="L26" i="14"/>
  <c r="L112" i="14"/>
  <c r="L111" i="14" s="1"/>
  <c r="T129" i="14"/>
  <c r="T128" i="14" s="1"/>
  <c r="T163" i="14"/>
  <c r="T162" i="14" s="1"/>
  <c r="T214" i="14"/>
  <c r="T213" i="14" s="1"/>
  <c r="T78" i="14"/>
  <c r="T77" i="14" s="1"/>
  <c r="T248" i="14"/>
  <c r="T247" i="14" s="1"/>
  <c r="T112" i="14"/>
  <c r="T111" i="14" s="1"/>
  <c r="T44" i="14"/>
  <c r="T43" i="14" s="1"/>
  <c r="T26" i="14"/>
  <c r="T180" i="14"/>
  <c r="T179" i="14" s="1"/>
  <c r="T282" i="14"/>
  <c r="T281" i="14" s="1"/>
  <c r="T61" i="14"/>
  <c r="T60" i="14" s="1"/>
  <c r="T114" i="14"/>
  <c r="T148" i="14"/>
  <c r="T165" i="14"/>
  <c r="T233" i="14"/>
  <c r="T131" i="14"/>
  <c r="T199" i="14"/>
  <c r="T284" i="14"/>
  <c r="T250" i="14"/>
  <c r="T46" i="14"/>
  <c r="T80" i="14"/>
  <c r="BE32" i="14"/>
  <c r="BF32" i="14" s="1"/>
  <c r="P26" i="14"/>
  <c r="P163" i="14"/>
  <c r="P162" i="14" s="1"/>
  <c r="P248" i="14"/>
  <c r="P247" i="14" s="1"/>
  <c r="P265" i="14"/>
  <c r="P264" i="14" s="1"/>
  <c r="P95" i="14"/>
  <c r="P94" i="14" s="1"/>
  <c r="P282" i="14"/>
  <c r="P281" i="14" s="1"/>
  <c r="P112" i="14"/>
  <c r="P111" i="14" s="1"/>
  <c r="P44" i="14"/>
  <c r="P43" i="14" s="1"/>
  <c r="P146" i="14"/>
  <c r="P145" i="14" s="1"/>
  <c r="P180" i="14"/>
  <c r="P179" i="14" s="1"/>
  <c r="P231" i="14"/>
  <c r="P230" i="14" s="1"/>
  <c r="P61" i="14"/>
  <c r="P60" i="14" s="1"/>
  <c r="P129" i="14"/>
  <c r="P128" i="14" s="1"/>
  <c r="F162" i="14"/>
  <c r="F128" i="14"/>
  <c r="F247" i="14"/>
  <c r="F230" i="14"/>
  <c r="F43" i="14"/>
  <c r="F111" i="14"/>
  <c r="F213" i="14"/>
  <c r="J199" i="14"/>
  <c r="J250" i="14"/>
  <c r="J63" i="14"/>
  <c r="J114" i="14"/>
  <c r="J80" i="14"/>
  <c r="J267" i="14"/>
  <c r="J131" i="14"/>
  <c r="J182" i="14"/>
  <c r="J148" i="14"/>
  <c r="J97" i="14"/>
  <c r="AX61" i="10"/>
  <c r="AD61" i="10"/>
  <c r="AX47" i="10"/>
  <c r="AC47" i="10"/>
  <c r="AC43" i="10"/>
  <c r="AX43" i="10"/>
  <c r="AX31" i="10"/>
  <c r="AC31" i="10"/>
  <c r="AD23" i="10"/>
  <c r="AX23" i="10"/>
  <c r="AX21" i="10"/>
  <c r="AE21" i="10"/>
  <c r="L61" i="14"/>
  <c r="L60" i="14" s="1"/>
  <c r="L248" i="14"/>
  <c r="L247" i="14" s="1"/>
  <c r="T231" i="14"/>
  <c r="T230" i="14" s="1"/>
  <c r="R267" i="14"/>
  <c r="R80" i="14"/>
  <c r="R165" i="14"/>
  <c r="R63" i="14"/>
  <c r="R148" i="14"/>
  <c r="R216" i="14"/>
  <c r="R182" i="14"/>
  <c r="R250" i="14"/>
  <c r="R233" i="14"/>
  <c r="R284" i="14"/>
  <c r="BE71" i="14"/>
  <c r="BF71" i="14" s="1"/>
  <c r="L63" i="14"/>
  <c r="L28" i="14"/>
  <c r="L165" i="14" s="1"/>
  <c r="L267" i="14"/>
  <c r="BE7" i="14"/>
  <c r="BF7" i="14" s="1"/>
  <c r="BE41" i="14"/>
  <c r="BF41" i="14" s="1"/>
  <c r="R214" i="14"/>
  <c r="R213" i="14" s="1"/>
  <c r="BE30" i="14"/>
  <c r="BF30" i="14" s="1"/>
  <c r="R197" i="14"/>
  <c r="R196" i="14" s="1"/>
  <c r="H63" i="14"/>
  <c r="H28" i="14"/>
  <c r="H97" i="14"/>
  <c r="N43" i="14"/>
  <c r="R163" i="14"/>
  <c r="R162" i="14" s="1"/>
  <c r="R248" i="14"/>
  <c r="R247" i="14" s="1"/>
  <c r="R44" i="14"/>
  <c r="R43" i="14" s="1"/>
  <c r="R180" i="14"/>
  <c r="R179" i="14" s="1"/>
  <c r="R112" i="14"/>
  <c r="R111" i="14" s="1"/>
  <c r="R231" i="14"/>
  <c r="R230" i="14" s="1"/>
  <c r="R61" i="14"/>
  <c r="R60" i="14" s="1"/>
  <c r="N78" i="14"/>
  <c r="N77" i="14" s="1"/>
  <c r="F26" i="14"/>
  <c r="H284" i="14"/>
  <c r="P62" i="14"/>
  <c r="P63" i="14"/>
  <c r="A66" i="14"/>
  <c r="D68" i="14"/>
  <c r="BE74" i="14"/>
  <c r="BF74" i="14" s="1"/>
  <c r="BE37" i="14"/>
  <c r="BF37" i="14" s="1"/>
  <c r="P148" i="14"/>
  <c r="P80" i="14"/>
  <c r="A168" i="14"/>
  <c r="D170" i="14"/>
  <c r="A253" i="14"/>
  <c r="A18" i="3"/>
  <c r="AV6" i="7"/>
  <c r="N26" i="7" s="1"/>
  <c r="L26" i="7"/>
  <c r="L214" i="7" s="1"/>
  <c r="L213" i="7" s="1"/>
  <c r="BE81" i="7"/>
  <c r="BF81" i="7" s="1"/>
  <c r="A16" i="10"/>
  <c r="A4" i="10"/>
  <c r="Z6" i="10"/>
  <c r="A14" i="10"/>
  <c r="AC4" i="10"/>
  <c r="A5" i="10"/>
  <c r="A10" i="10"/>
  <c r="A12" i="10"/>
  <c r="A6" i="10"/>
  <c r="A9" i="10"/>
  <c r="AB18" i="10"/>
  <c r="AX18" i="10" s="1"/>
  <c r="AX4" i="10"/>
  <c r="Z4" i="10"/>
  <c r="AD4" i="10"/>
  <c r="AE17" i="10"/>
  <c r="Z17" i="10"/>
  <c r="A17" i="10"/>
  <c r="AX8" i="10"/>
  <c r="AX5" i="10"/>
  <c r="A8" i="10"/>
  <c r="AE14" i="10"/>
  <c r="AF14" i="10" s="1"/>
  <c r="L211" i="14" s="1"/>
  <c r="AX9" i="10"/>
  <c r="AX14" i="10"/>
  <c r="AB13" i="10"/>
  <c r="Z13" i="10" s="1"/>
  <c r="R265" i="7"/>
  <c r="R264" i="7" s="1"/>
  <c r="R163" i="7"/>
  <c r="R162" i="7" s="1"/>
  <c r="P26" i="7"/>
  <c r="P197" i="7" s="1"/>
  <c r="P196" i="7" s="1"/>
  <c r="R112" i="7"/>
  <c r="R111" i="7" s="1"/>
  <c r="AG14" i="10"/>
  <c r="AC9" i="10"/>
  <c r="AX10" i="10"/>
  <c r="AC14" i="10"/>
  <c r="AD17" i="10"/>
  <c r="AX17" i="10"/>
  <c r="AX6" i="10"/>
  <c r="AB11" i="10"/>
  <c r="AD11" i="10" s="1"/>
  <c r="AC17" i="10"/>
  <c r="AE9" i="10"/>
  <c r="AG9" i="10" s="1"/>
  <c r="Z14" i="10"/>
  <c r="AE10" i="10"/>
  <c r="AG10" i="10" s="1"/>
  <c r="AD9" i="10"/>
  <c r="F80" i="7"/>
  <c r="F97" i="7"/>
  <c r="F250" i="7"/>
  <c r="F131" i="7"/>
  <c r="F216" i="7"/>
  <c r="F199" i="7"/>
  <c r="L250" i="7"/>
  <c r="L46" i="7"/>
  <c r="L114" i="7"/>
  <c r="L284" i="7"/>
  <c r="L148" i="7"/>
  <c r="L233" i="7"/>
  <c r="L131" i="7"/>
  <c r="L80" i="7"/>
  <c r="N28" i="7"/>
  <c r="N80" i="7" s="1"/>
  <c r="P28" i="7"/>
  <c r="P216" i="7" s="1"/>
  <c r="T28" i="7"/>
  <c r="T233" i="7" s="1"/>
  <c r="R248" i="7"/>
  <c r="R247" i="7" s="1"/>
  <c r="AC8" i="10"/>
  <c r="AE8" i="10"/>
  <c r="AD8" i="10"/>
  <c r="AC16" i="10"/>
  <c r="AD16" i="10"/>
  <c r="Z16" i="10"/>
  <c r="H28" i="7"/>
  <c r="H131" i="7" s="1"/>
  <c r="L216" i="7"/>
  <c r="L267" i="7"/>
  <c r="F233" i="7"/>
  <c r="R282" i="7"/>
  <c r="R281" i="7" s="1"/>
  <c r="AE16" i="10"/>
  <c r="AD10" i="10"/>
  <c r="AD6" i="10"/>
  <c r="AE6" i="10"/>
  <c r="AF4" i="10"/>
  <c r="AG4" i="10"/>
  <c r="R44" i="7"/>
  <c r="R43" i="7" s="1"/>
  <c r="R214" i="7"/>
  <c r="R213" i="7" s="1"/>
  <c r="R231" i="7"/>
  <c r="R230" i="7" s="1"/>
  <c r="R180" i="7"/>
  <c r="R179" i="7" s="1"/>
  <c r="R129" i="7"/>
  <c r="R128" i="7" s="1"/>
  <c r="R78" i="7"/>
  <c r="R77" i="7" s="1"/>
  <c r="R95" i="7"/>
  <c r="R94" i="7" s="1"/>
  <c r="R28" i="7"/>
  <c r="R46" i="7" s="1"/>
  <c r="AC5" i="10"/>
  <c r="AE5" i="10"/>
  <c r="AD5" i="10"/>
  <c r="AC10" i="10"/>
  <c r="Z10" i="10"/>
  <c r="R61" i="7"/>
  <c r="R60" i="7" s="1"/>
  <c r="Z5" i="10"/>
  <c r="L182" i="7"/>
  <c r="L63" i="7"/>
  <c r="L199" i="7"/>
  <c r="L97" i="7"/>
  <c r="R197" i="7"/>
  <c r="R196" i="7" s="1"/>
  <c r="R146" i="7"/>
  <c r="R145" i="7" s="1"/>
  <c r="L163" i="7"/>
  <c r="L162" i="7" s="1"/>
  <c r="L95" i="7"/>
  <c r="L94" i="7" s="1"/>
  <c r="L44" i="7"/>
  <c r="L43" i="7" s="1"/>
  <c r="L265" i="7"/>
  <c r="L264" i="7" s="1"/>
  <c r="T26" i="7"/>
  <c r="T265" i="7" s="1"/>
  <c r="F284" i="7"/>
  <c r="F165" i="7"/>
  <c r="F46" i="7"/>
  <c r="F182" i="7"/>
  <c r="F148" i="7"/>
  <c r="F267" i="7"/>
  <c r="F63" i="7"/>
  <c r="F114" i="7"/>
  <c r="J28" i="7"/>
  <c r="J131" i="7" s="1"/>
  <c r="L165" i="7"/>
  <c r="Z8" i="10"/>
  <c r="AX12" i="10"/>
  <c r="AX16" i="10"/>
  <c r="AB7" i="10"/>
  <c r="AX7" i="10" s="1"/>
  <c r="AC12" i="10"/>
  <c r="Z12" i="10"/>
  <c r="AD12" i="10"/>
  <c r="AE12" i="10"/>
  <c r="AB15" i="10"/>
  <c r="AX15" i="10" s="1"/>
  <c r="J26" i="7"/>
  <c r="J282" i="7" s="1"/>
  <c r="J281" i="7" s="1"/>
  <c r="J265" i="7"/>
  <c r="J264" i="7" s="1"/>
  <c r="J61" i="7"/>
  <c r="J60" i="7" s="1"/>
  <c r="J146" i="7"/>
  <c r="J145" i="7" s="1"/>
  <c r="J248" i="7"/>
  <c r="J247" i="7" s="1"/>
  <c r="BE25" i="7"/>
  <c r="BF25" i="7" s="1"/>
  <c r="BE35" i="7"/>
  <c r="BF35" i="7" s="1"/>
  <c r="BE41" i="7"/>
  <c r="BF41" i="7" s="1"/>
  <c r="BE10" i="7"/>
  <c r="BF10" i="7" s="1"/>
  <c r="BE44" i="7"/>
  <c r="BF44" i="7" s="1"/>
  <c r="BE40" i="7"/>
  <c r="BF40" i="7" s="1"/>
  <c r="BE68" i="7"/>
  <c r="BF68" i="7" s="1"/>
  <c r="BE65" i="7"/>
  <c r="BF65" i="7" s="1"/>
  <c r="BE77" i="7"/>
  <c r="BF77" i="7" s="1"/>
  <c r="BE52" i="7"/>
  <c r="BF52" i="7" s="1"/>
  <c r="BE74" i="7"/>
  <c r="BF74" i="7" s="1"/>
  <c r="H26" i="7"/>
  <c r="H197" i="7" s="1"/>
  <c r="H196" i="7" s="1"/>
  <c r="BE53" i="7"/>
  <c r="BF53" i="7" s="1"/>
  <c r="BE9" i="7"/>
  <c r="BF9" i="7" s="1"/>
  <c r="BE33" i="7"/>
  <c r="BF33" i="7" s="1"/>
  <c r="BE51" i="7"/>
  <c r="BF51" i="7" s="1"/>
  <c r="BE67" i="7"/>
  <c r="BF67" i="7" s="1"/>
  <c r="BE23" i="7"/>
  <c r="BF23" i="7" s="1"/>
  <c r="BE58" i="7"/>
  <c r="BF58" i="7" s="1"/>
  <c r="BE76" i="7"/>
  <c r="BF76" i="7" s="1"/>
  <c r="BE70" i="7"/>
  <c r="BF70" i="7" s="1"/>
  <c r="BE80" i="7"/>
  <c r="BF80" i="7" s="1"/>
  <c r="BE26" i="7"/>
  <c r="BF26" i="7" s="1"/>
  <c r="BE66" i="7"/>
  <c r="BF66" i="7" s="1"/>
  <c r="BE39" i="7"/>
  <c r="BF39" i="7" s="1"/>
  <c r="BE14" i="7"/>
  <c r="BF14" i="7" s="1"/>
  <c r="BE3" i="7"/>
  <c r="BF3" i="7" s="1"/>
  <c r="BE38" i="7"/>
  <c r="BF38" i="7" s="1"/>
  <c r="G9" i="14"/>
  <c r="F165" i="14"/>
  <c r="F233" i="14"/>
  <c r="F232" i="14" s="1"/>
  <c r="F216" i="14"/>
  <c r="F215" i="14" s="1"/>
  <c r="BE69" i="14"/>
  <c r="BF69" i="14" s="1"/>
  <c r="BE17" i="14"/>
  <c r="BF17" i="14" s="1"/>
  <c r="BE59" i="14"/>
  <c r="BF59" i="14" s="1"/>
  <c r="BE23" i="14"/>
  <c r="BF23" i="14" s="1"/>
  <c r="BE48" i="14"/>
  <c r="BF48" i="14" s="1"/>
  <c r="BE15" i="14"/>
  <c r="BF15" i="14" s="1"/>
  <c r="F164" i="14"/>
  <c r="F131" i="14"/>
  <c r="F130" i="14" s="1"/>
  <c r="BE18" i="14"/>
  <c r="BF18" i="14" s="1"/>
  <c r="BE4" i="14"/>
  <c r="BF4" i="14" s="1"/>
  <c r="BE25" i="14"/>
  <c r="BF25" i="14" s="1"/>
  <c r="BE67" i="14"/>
  <c r="BF67" i="14" s="1"/>
  <c r="BE28" i="14"/>
  <c r="BF28" i="14" s="1"/>
  <c r="BE51" i="14"/>
  <c r="BF51" i="14" s="1"/>
  <c r="BE38" i="14"/>
  <c r="BF38" i="14" s="1"/>
  <c r="BE24" i="14"/>
  <c r="BF24" i="14" s="1"/>
  <c r="BE11" i="14"/>
  <c r="BF11" i="14" s="1"/>
  <c r="BE79" i="14"/>
  <c r="BF79" i="14" s="1"/>
  <c r="BE72" i="14"/>
  <c r="BF72" i="14" s="1"/>
  <c r="BE46" i="14"/>
  <c r="BF46" i="14" s="1"/>
  <c r="BE40" i="14"/>
  <c r="BF40" i="14" s="1"/>
  <c r="F28" i="14"/>
  <c r="F97" i="14"/>
  <c r="F96" i="14" s="1"/>
  <c r="F199" i="14"/>
  <c r="F198" i="14" s="1"/>
  <c r="F267" i="14"/>
  <c r="F266" i="14" s="1"/>
  <c r="F284" i="14"/>
  <c r="F283" i="14" s="1"/>
  <c r="BE44" i="14"/>
  <c r="BF44" i="14" s="1"/>
  <c r="BE27" i="14"/>
  <c r="BF27" i="14" s="1"/>
  <c r="BE2" i="14"/>
  <c r="BF2" i="14" s="1"/>
  <c r="BE62" i="14"/>
  <c r="BF62" i="14" s="1"/>
  <c r="BE36" i="14"/>
  <c r="BF36" i="14" s="1"/>
  <c r="BE22" i="14"/>
  <c r="BF22" i="14" s="1"/>
  <c r="BE8" i="14"/>
  <c r="BF8" i="14" s="1"/>
  <c r="BE77" i="14"/>
  <c r="BF77" i="14" s="1"/>
  <c r="BE45" i="14"/>
  <c r="BF45" i="14" s="1"/>
  <c r="BE3" i="14"/>
  <c r="BF3" i="14" s="1"/>
  <c r="BE19" i="14"/>
  <c r="BF19" i="14" s="1"/>
  <c r="BE75" i="14"/>
  <c r="BF75" i="14" s="1"/>
  <c r="BE43" i="14"/>
  <c r="BF43" i="14" s="1"/>
  <c r="BE29" i="14"/>
  <c r="BF29" i="14" s="1"/>
  <c r="BE66" i="14"/>
  <c r="BF66" i="14" s="1"/>
  <c r="BE63" i="14"/>
  <c r="BF63" i="14" s="1"/>
  <c r="BE68" i="14"/>
  <c r="BF68" i="14" s="1"/>
  <c r="BE78" i="14"/>
  <c r="BF78" i="14" s="1"/>
  <c r="BE65" i="14"/>
  <c r="BF65" i="14" s="1"/>
  <c r="BE61" i="14"/>
  <c r="BF61" i="14" s="1"/>
  <c r="BE73" i="14"/>
  <c r="BF73" i="14" s="1"/>
  <c r="BE64" i="14"/>
  <c r="BF64" i="14" s="1"/>
  <c r="BE56" i="14"/>
  <c r="BF56" i="14" s="1"/>
  <c r="BE52" i="14"/>
  <c r="BF52" i="14" s="1"/>
  <c r="BE39" i="14"/>
  <c r="BF39" i="14" s="1"/>
  <c r="BE35" i="14"/>
  <c r="BF35" i="14" s="1"/>
  <c r="BE12" i="14"/>
  <c r="BF12" i="14" s="1"/>
  <c r="BE6" i="14"/>
  <c r="BF6" i="14" s="1"/>
  <c r="BE60" i="14"/>
  <c r="BF60" i="14" s="1"/>
  <c r="BE49" i="14"/>
  <c r="BF49" i="14" s="1"/>
  <c r="BE34" i="14"/>
  <c r="BF34" i="14" s="1"/>
  <c r="BE31" i="14"/>
  <c r="BF31" i="14" s="1"/>
  <c r="BE20" i="14"/>
  <c r="BF20" i="14" s="1"/>
  <c r="BE70" i="14"/>
  <c r="BF70" i="14" s="1"/>
  <c r="BE53" i="14"/>
  <c r="BF53" i="14" s="1"/>
  <c r="BE26" i="14"/>
  <c r="BF26" i="14" s="1"/>
  <c r="BE16" i="14"/>
  <c r="BF16" i="14" s="1"/>
  <c r="BE5" i="14"/>
  <c r="BF5" i="14" s="1"/>
  <c r="BE55" i="14"/>
  <c r="BF55" i="14" s="1"/>
  <c r="BE21" i="14"/>
  <c r="BF21" i="14" s="1"/>
  <c r="F250" i="14"/>
  <c r="F249" i="14" s="1"/>
  <c r="F182" i="14"/>
  <c r="F181" i="14" s="1"/>
  <c r="BE33" i="14"/>
  <c r="BF33" i="14" s="1"/>
  <c r="BE9" i="14"/>
  <c r="BF9" i="14" s="1"/>
  <c r="BE57" i="14"/>
  <c r="BF57" i="14" s="1"/>
  <c r="BE80" i="14"/>
  <c r="BF80" i="14" s="1"/>
  <c r="BE76" i="14"/>
  <c r="BF76" i="14" s="1"/>
  <c r="BE58" i="14"/>
  <c r="BF58" i="14" s="1"/>
  <c r="BE50" i="14"/>
  <c r="BF50" i="14" s="1"/>
  <c r="BE13" i="14"/>
  <c r="BF13" i="14" s="1"/>
  <c r="BE47" i="14"/>
  <c r="BF47" i="14" s="1"/>
  <c r="BE14" i="14"/>
  <c r="BF14" i="14" s="1"/>
  <c r="BE42" i="14"/>
  <c r="BF42" i="14" s="1"/>
  <c r="BE10" i="14"/>
  <c r="BF10" i="14" s="1"/>
  <c r="BE54" i="14"/>
  <c r="BF54" i="14" s="1"/>
  <c r="F63" i="14"/>
  <c r="F62" i="14" s="1"/>
  <c r="F114" i="14"/>
  <c r="F113" i="14" s="1"/>
  <c r="F80" i="14"/>
  <c r="F79" i="14" s="1"/>
  <c r="F46" i="14"/>
  <c r="F45" i="14" s="1"/>
  <c r="F148" i="14"/>
  <c r="F147" i="14" s="1"/>
  <c r="AG73" i="10" l="1"/>
  <c r="AF73" i="10"/>
  <c r="BE57" i="7"/>
  <c r="BF57" i="7" s="1"/>
  <c r="BE73" i="7"/>
  <c r="BF73" i="7" s="1"/>
  <c r="H231" i="7"/>
  <c r="H230" i="7" s="1"/>
  <c r="BE64" i="7"/>
  <c r="BF64" i="7" s="1"/>
  <c r="BE62" i="7"/>
  <c r="BF62" i="7" s="1"/>
  <c r="BE4" i="7"/>
  <c r="BF4" i="7" s="1"/>
  <c r="BE13" i="7"/>
  <c r="BF13" i="7" s="1"/>
  <c r="BE60" i="7"/>
  <c r="BF60" i="7" s="1"/>
  <c r="BE21" i="7"/>
  <c r="BF21" i="7" s="1"/>
  <c r="BE78" i="7"/>
  <c r="BF78" i="7" s="1"/>
  <c r="J129" i="7"/>
  <c r="J128" i="7" s="1"/>
  <c r="J197" i="7"/>
  <c r="J196" i="7" s="1"/>
  <c r="L78" i="7"/>
  <c r="L77" i="7" s="1"/>
  <c r="L248" i="7"/>
  <c r="L247" i="7" s="1"/>
  <c r="BE82" i="7"/>
  <c r="BF82" i="7" s="1"/>
  <c r="AF81" i="10"/>
  <c r="AG77" i="10"/>
  <c r="AF77" i="10"/>
  <c r="T97" i="14"/>
  <c r="N97" i="14"/>
  <c r="T267" i="14"/>
  <c r="N131" i="14"/>
  <c r="AF76" i="10"/>
  <c r="AF35" i="10"/>
  <c r="AF66" i="10"/>
  <c r="AG66" i="10"/>
  <c r="N199" i="14"/>
  <c r="AG26" i="10"/>
  <c r="AF26" i="10"/>
  <c r="AF90" i="10"/>
  <c r="AG90" i="10"/>
  <c r="AG99" i="10"/>
  <c r="AF99" i="10"/>
  <c r="AG36" i="10"/>
  <c r="AF36" i="10"/>
  <c r="AF80" i="10"/>
  <c r="AG80" i="10"/>
  <c r="AG51" i="10"/>
  <c r="AF51" i="10"/>
  <c r="AF58" i="10"/>
  <c r="AG58" i="10"/>
  <c r="AG70" i="10"/>
  <c r="AF70" i="10"/>
  <c r="AG52" i="10"/>
  <c r="AF52" i="10"/>
  <c r="AG24" i="10"/>
  <c r="AF24" i="10"/>
  <c r="AG92" i="10"/>
  <c r="AF92" i="10"/>
  <c r="BE49" i="7"/>
  <c r="BF49" i="7" s="1"/>
  <c r="BE24" i="7"/>
  <c r="BF24" i="7" s="1"/>
  <c r="BE31" i="7"/>
  <c r="BF31" i="7" s="1"/>
  <c r="F248" i="14"/>
  <c r="F129" i="14"/>
  <c r="F282" i="14"/>
  <c r="F197" i="14"/>
  <c r="F180" i="14"/>
  <c r="F78" i="14"/>
  <c r="F112" i="14"/>
  <c r="F265" i="14"/>
  <c r="F61" i="14"/>
  <c r="F214" i="14"/>
  <c r="F146" i="14"/>
  <c r="F163" i="14"/>
  <c r="F231" i="14"/>
  <c r="F95" i="14"/>
  <c r="H267" i="14"/>
  <c r="H233" i="14"/>
  <c r="H165" i="14"/>
  <c r="H114" i="14"/>
  <c r="H46" i="14"/>
  <c r="H199" i="14"/>
  <c r="H131" i="14"/>
  <c r="H250" i="14"/>
  <c r="H80" i="14"/>
  <c r="H182" i="14"/>
  <c r="H216" i="14"/>
  <c r="H148" i="14"/>
  <c r="L233" i="14"/>
  <c r="L284" i="14"/>
  <c r="AG21" i="10"/>
  <c r="AF21" i="10"/>
  <c r="AG40" i="10"/>
  <c r="AF40" i="10"/>
  <c r="BE2" i="7"/>
  <c r="BF2" i="7" s="1"/>
  <c r="BE85" i="7"/>
  <c r="BF85" i="7" s="1"/>
  <c r="L97" i="14"/>
  <c r="AG100" i="10"/>
  <c r="AF100" i="10"/>
  <c r="AG101" i="10"/>
  <c r="AF101" i="10"/>
  <c r="AG88" i="10"/>
  <c r="AF88" i="10"/>
  <c r="AG25" i="10"/>
  <c r="AF25" i="10"/>
  <c r="AG62" i="10"/>
  <c r="AF62" i="10"/>
  <c r="AG96" i="10"/>
  <c r="AF96" i="10"/>
  <c r="AG59" i="10"/>
  <c r="AF59" i="10"/>
  <c r="AG42" i="10"/>
  <c r="AF42" i="10"/>
  <c r="L114" i="14"/>
  <c r="L250" i="14"/>
  <c r="L199" i="14"/>
  <c r="L216" i="14"/>
  <c r="L80" i="14"/>
  <c r="L182" i="14"/>
  <c r="L148" i="14"/>
  <c r="L46" i="14"/>
  <c r="L131" i="14"/>
  <c r="AG69" i="10"/>
  <c r="AF69" i="10"/>
  <c r="AG22" i="10"/>
  <c r="AF22" i="10"/>
  <c r="AF82" i="10"/>
  <c r="AG82" i="10"/>
  <c r="AG53" i="10"/>
  <c r="AF53" i="10"/>
  <c r="AF94" i="10"/>
  <c r="AG94" i="10"/>
  <c r="X4" i="3"/>
  <c r="Y3" i="3"/>
  <c r="N282" i="7"/>
  <c r="N281" i="7" s="1"/>
  <c r="N180" i="7"/>
  <c r="N179" i="7" s="1"/>
  <c r="N265" i="7"/>
  <c r="N264" i="7" s="1"/>
  <c r="N61" i="7"/>
  <c r="N60" i="7" s="1"/>
  <c r="N231" i="7"/>
  <c r="N230" i="7" s="1"/>
  <c r="N78" i="7"/>
  <c r="N77" i="7" s="1"/>
  <c r="N146" i="7"/>
  <c r="N145" i="7" s="1"/>
  <c r="BE45" i="7"/>
  <c r="BF45" i="7" s="1"/>
  <c r="BE32" i="7"/>
  <c r="BF32" i="7" s="1"/>
  <c r="BE29" i="7"/>
  <c r="BF29" i="7" s="1"/>
  <c r="BE79" i="7"/>
  <c r="BF79" i="7" s="1"/>
  <c r="BE55" i="7"/>
  <c r="BF55" i="7" s="1"/>
  <c r="BE34" i="7"/>
  <c r="BF34" i="7" s="1"/>
  <c r="BE48" i="7"/>
  <c r="BF48" i="7" s="1"/>
  <c r="BE75" i="7"/>
  <c r="BF75" i="7" s="1"/>
  <c r="BE17" i="7"/>
  <c r="BF17" i="7" s="1"/>
  <c r="BE22" i="7"/>
  <c r="BF22" i="7" s="1"/>
  <c r="BE16" i="7"/>
  <c r="BF16" i="7" s="1"/>
  <c r="BE56" i="7"/>
  <c r="BF56" i="7" s="1"/>
  <c r="BE72" i="7"/>
  <c r="BF72" i="7" s="1"/>
  <c r="BE6" i="7"/>
  <c r="BF6" i="7" s="1"/>
  <c r="BE11" i="7"/>
  <c r="BF11" i="7" s="1"/>
  <c r="BE18" i="7"/>
  <c r="BF18" i="7" s="1"/>
  <c r="BE46" i="7"/>
  <c r="BF46" i="7" s="1"/>
  <c r="BE8" i="7"/>
  <c r="BF8" i="7" s="1"/>
  <c r="BE28" i="7"/>
  <c r="BF28" i="7" s="1"/>
  <c r="N248" i="7"/>
  <c r="N247" i="7" s="1"/>
  <c r="N197" i="7"/>
  <c r="N196" i="7" s="1"/>
  <c r="N129" i="7"/>
  <c r="N128" i="7" s="1"/>
  <c r="BE84" i="7"/>
  <c r="BF84" i="7" s="1"/>
  <c r="BE86" i="7"/>
  <c r="BF86" i="7" s="1"/>
  <c r="BE27" i="7"/>
  <c r="BF27" i="7" s="1"/>
  <c r="BE5" i="7"/>
  <c r="BF5" i="7" s="1"/>
  <c r="BE63" i="7"/>
  <c r="BF63" i="7" s="1"/>
  <c r="BE71" i="7"/>
  <c r="BF71" i="7" s="1"/>
  <c r="BE7" i="7"/>
  <c r="BF7" i="7" s="1"/>
  <c r="BE20" i="7"/>
  <c r="BF20" i="7" s="1"/>
  <c r="BE43" i="7"/>
  <c r="BF43" i="7" s="1"/>
  <c r="BE69" i="7"/>
  <c r="BF69" i="7" s="1"/>
  <c r="BE37" i="7"/>
  <c r="BF37" i="7" s="1"/>
  <c r="BE30" i="7"/>
  <c r="BF30" i="7" s="1"/>
  <c r="BE47" i="7"/>
  <c r="BF47" i="7" s="1"/>
  <c r="BE36" i="7"/>
  <c r="BF36" i="7" s="1"/>
  <c r="BE61" i="7"/>
  <c r="BF61" i="7" s="1"/>
  <c r="BE54" i="7"/>
  <c r="BF54" i="7" s="1"/>
  <c r="BE42" i="7"/>
  <c r="BF42" i="7" s="1"/>
  <c r="BE50" i="7"/>
  <c r="BF50" i="7" s="1"/>
  <c r="BE12" i="7"/>
  <c r="BF12" i="7" s="1"/>
  <c r="BE59" i="7"/>
  <c r="BF59" i="7" s="1"/>
  <c r="BE19" i="7"/>
  <c r="BF19" i="7" s="1"/>
  <c r="BE15" i="7"/>
  <c r="BF15" i="7" s="1"/>
  <c r="N95" i="7"/>
  <c r="N94" i="7" s="1"/>
  <c r="N112" i="7"/>
  <c r="N111" i="7" s="1"/>
  <c r="N44" i="7"/>
  <c r="N43" i="7" s="1"/>
  <c r="N214" i="7"/>
  <c r="N213" i="7" s="1"/>
  <c r="N163" i="7"/>
  <c r="N162" i="7" s="1"/>
  <c r="BE83" i="7"/>
  <c r="BF83" i="7" s="1"/>
  <c r="L146" i="7"/>
  <c r="L145" i="7" s="1"/>
  <c r="L61" i="7"/>
  <c r="L60" i="7" s="1"/>
  <c r="L231" i="7"/>
  <c r="L230" i="7" s="1"/>
  <c r="L282" i="7"/>
  <c r="L281" i="7" s="1"/>
  <c r="L112" i="7"/>
  <c r="L111" i="7" s="1"/>
  <c r="L180" i="7"/>
  <c r="L179" i="7" s="1"/>
  <c r="L129" i="7"/>
  <c r="L128" i="7" s="1"/>
  <c r="L197" i="7"/>
  <c r="L196" i="7" s="1"/>
  <c r="H44" i="7"/>
  <c r="H43" i="7" s="1"/>
  <c r="H129" i="7"/>
  <c r="H128" i="7" s="1"/>
  <c r="H163" i="7"/>
  <c r="H162" i="7" s="1"/>
  <c r="J95" i="7"/>
  <c r="J94" i="7" s="1"/>
  <c r="H180" i="7"/>
  <c r="H179" i="7" s="1"/>
  <c r="H282" i="7"/>
  <c r="H281" i="7" s="1"/>
  <c r="H112" i="7"/>
  <c r="H111" i="7" s="1"/>
  <c r="H248" i="7"/>
  <c r="H247" i="7" s="1"/>
  <c r="H95" i="7"/>
  <c r="H94" i="7" s="1"/>
  <c r="H78" i="7"/>
  <c r="H77" i="7" s="1"/>
  <c r="H61" i="7"/>
  <c r="H60" i="7" s="1"/>
  <c r="H265" i="7"/>
  <c r="H264" i="7" s="1"/>
  <c r="J231" i="7"/>
  <c r="J230" i="7" s="1"/>
  <c r="J112" i="7"/>
  <c r="J111" i="7" s="1"/>
  <c r="J180" i="7"/>
  <c r="J179" i="7" s="1"/>
  <c r="J44" i="7"/>
  <c r="J43" i="7" s="1"/>
  <c r="H214" i="7"/>
  <c r="H213" i="7" s="1"/>
  <c r="H146" i="7"/>
  <c r="H145" i="7" s="1"/>
  <c r="J78" i="7"/>
  <c r="J77" i="7" s="1"/>
  <c r="J214" i="7"/>
  <c r="J213" i="7" s="1"/>
  <c r="J163" i="7"/>
  <c r="J162" i="7" s="1"/>
  <c r="R199" i="7"/>
  <c r="AD13" i="10"/>
  <c r="AF10" i="10"/>
  <c r="L143" i="7" s="1"/>
  <c r="AE13" i="10"/>
  <c r="AF13" i="10" s="1"/>
  <c r="L194" i="7" s="1"/>
  <c r="AC18" i="10"/>
  <c r="AE11" i="10"/>
  <c r="AG11" i="10" s="1"/>
  <c r="L211" i="7"/>
  <c r="AC11" i="10"/>
  <c r="Z11" i="10"/>
  <c r="Z18" i="10"/>
  <c r="AX11" i="10"/>
  <c r="AE18" i="10"/>
  <c r="AG18" i="10" s="1"/>
  <c r="AD18" i="10"/>
  <c r="AX13" i="10"/>
  <c r="AF9" i="10"/>
  <c r="L126" i="7" s="1"/>
  <c r="P248" i="7"/>
  <c r="P247" i="7" s="1"/>
  <c r="P129" i="7"/>
  <c r="P128" i="7" s="1"/>
  <c r="P61" i="7"/>
  <c r="P60" i="7" s="1"/>
  <c r="R80" i="7"/>
  <c r="P112" i="7"/>
  <c r="P111" i="7" s="1"/>
  <c r="H80" i="7"/>
  <c r="J250" i="7"/>
  <c r="R250" i="7"/>
  <c r="T165" i="7"/>
  <c r="T46" i="7"/>
  <c r="P163" i="7"/>
  <c r="P162" i="7" s="1"/>
  <c r="P146" i="7"/>
  <c r="P145" i="7" s="1"/>
  <c r="P214" i="7"/>
  <c r="P213" i="7" s="1"/>
  <c r="P282" i="7"/>
  <c r="P281" i="7" s="1"/>
  <c r="P180" i="7"/>
  <c r="P179" i="7" s="1"/>
  <c r="P265" i="7"/>
  <c r="P264" i="7" s="1"/>
  <c r="AC13" i="10"/>
  <c r="J97" i="7"/>
  <c r="P231" i="7"/>
  <c r="P230" i="7" s="1"/>
  <c r="P95" i="7"/>
  <c r="P94" i="7" s="1"/>
  <c r="P78" i="7"/>
  <c r="P77" i="7" s="1"/>
  <c r="P44" i="7"/>
  <c r="P43" i="7" s="1"/>
  <c r="AG17" i="10"/>
  <c r="AF17" i="10"/>
  <c r="J114" i="7"/>
  <c r="P182" i="7"/>
  <c r="P114" i="7"/>
  <c r="J148" i="7"/>
  <c r="P199" i="7"/>
  <c r="J284" i="7"/>
  <c r="J267" i="7"/>
  <c r="H165" i="7"/>
  <c r="T267" i="7"/>
  <c r="P267" i="7"/>
  <c r="R216" i="7"/>
  <c r="T78" i="7"/>
  <c r="P46" i="7"/>
  <c r="N63" i="7"/>
  <c r="J216" i="7"/>
  <c r="N97" i="7"/>
  <c r="N165" i="7"/>
  <c r="N250" i="7"/>
  <c r="J233" i="7"/>
  <c r="P233" i="7"/>
  <c r="P63" i="7"/>
  <c r="P97" i="7"/>
  <c r="P80" i="7"/>
  <c r="T129" i="7"/>
  <c r="T146" i="7"/>
  <c r="T44" i="7"/>
  <c r="T180" i="7"/>
  <c r="T282" i="7"/>
  <c r="T61" i="7"/>
  <c r="T214" i="7"/>
  <c r="T284" i="7"/>
  <c r="T97" i="7"/>
  <c r="AG16" i="10"/>
  <c r="AF16" i="10"/>
  <c r="H216" i="7"/>
  <c r="H97" i="7"/>
  <c r="H182" i="7"/>
  <c r="H199" i="7"/>
  <c r="H46" i="7"/>
  <c r="H148" i="7"/>
  <c r="H63" i="7"/>
  <c r="H233" i="7"/>
  <c r="T182" i="7"/>
  <c r="T63" i="7"/>
  <c r="N284" i="7"/>
  <c r="N148" i="7"/>
  <c r="AD15" i="10"/>
  <c r="Z15" i="10"/>
  <c r="AC15" i="10"/>
  <c r="AE15" i="10"/>
  <c r="H114" i="7"/>
  <c r="N233" i="7"/>
  <c r="T248" i="7"/>
  <c r="T216" i="7"/>
  <c r="T199" i="7"/>
  <c r="R267" i="7"/>
  <c r="R131" i="7"/>
  <c r="R233" i="7"/>
  <c r="R114" i="7"/>
  <c r="N216" i="7"/>
  <c r="T95" i="7"/>
  <c r="R97" i="7"/>
  <c r="H284" i="7"/>
  <c r="T148" i="7"/>
  <c r="AG8" i="10"/>
  <c r="AF8" i="10"/>
  <c r="N131" i="7"/>
  <c r="R63" i="7"/>
  <c r="N182" i="7"/>
  <c r="N114" i="7"/>
  <c r="R182" i="7"/>
  <c r="L143" i="14"/>
  <c r="T80" i="7"/>
  <c r="T114" i="7"/>
  <c r="AG12" i="10"/>
  <c r="AF12" i="10"/>
  <c r="Z7" i="10"/>
  <c r="AE7" i="10"/>
  <c r="AD7" i="10"/>
  <c r="AC7" i="10"/>
  <c r="J182" i="7"/>
  <c r="J165" i="7"/>
  <c r="J80" i="7"/>
  <c r="J63" i="7"/>
  <c r="J46" i="7"/>
  <c r="J199" i="7"/>
  <c r="H250" i="7"/>
  <c r="T112" i="7"/>
  <c r="T231" i="7"/>
  <c r="T131" i="7"/>
  <c r="AF5" i="10"/>
  <c r="AG5" i="10"/>
  <c r="R148" i="7"/>
  <c r="AG6" i="10"/>
  <c r="AF6" i="10"/>
  <c r="N46" i="7"/>
  <c r="T163" i="7"/>
  <c r="R165" i="7"/>
  <c r="AF11" i="10"/>
  <c r="R284" i="7"/>
  <c r="T250" i="7"/>
  <c r="P165" i="7"/>
  <c r="P131" i="7"/>
  <c r="P250" i="7"/>
  <c r="P148" i="7"/>
  <c r="P284" i="7"/>
  <c r="N267" i="7"/>
  <c r="N199" i="7"/>
  <c r="H267" i="7"/>
  <c r="T197" i="7"/>
  <c r="AF18" i="10" l="1"/>
  <c r="L279" i="14" s="1"/>
  <c r="AG13" i="10"/>
  <c r="L194" i="14"/>
  <c r="L126" i="14"/>
  <c r="L262" i="7"/>
  <c r="L262" i="14"/>
  <c r="L245" i="14"/>
  <c r="L245" i="7"/>
  <c r="L177" i="7"/>
  <c r="L177" i="14"/>
  <c r="AG7" i="10"/>
  <c r="AF7" i="10"/>
  <c r="L160" i="14"/>
  <c r="L160" i="7"/>
  <c r="L109" i="14"/>
  <c r="L109" i="7"/>
  <c r="AG15" i="10"/>
  <c r="AF15" i="10"/>
  <c r="L279" i="7"/>
  <c r="L228" i="14" l="1"/>
  <c r="L228" i="7"/>
</calcChain>
</file>

<file path=xl/sharedStrings.xml><?xml version="1.0" encoding="utf-8"?>
<sst xmlns="http://schemas.openxmlformats.org/spreadsheetml/2006/main" count="5297" uniqueCount="801">
  <si>
    <t>ご氏名</t>
    <rPh sb="1" eb="3">
      <t>シメイ</t>
    </rPh>
    <phoneticPr fontId="1"/>
  </si>
  <si>
    <t>ご所属</t>
    <rPh sb="1" eb="3">
      <t>ショゾク</t>
    </rPh>
    <phoneticPr fontId="1"/>
  </si>
  <si>
    <t>配列名</t>
    <rPh sb="0" eb="3">
      <t>ハイレツメイ</t>
    </rPh>
    <phoneticPr fontId="1"/>
  </si>
  <si>
    <t>ベクター</t>
    <phoneticPr fontId="1"/>
  </si>
  <si>
    <t>代理店</t>
    <rPh sb="0" eb="3">
      <t>ダイリテン</t>
    </rPh>
    <phoneticPr fontId="1"/>
  </si>
  <si>
    <t>送付先</t>
    <rPh sb="0" eb="3">
      <t>ソウフサキ</t>
    </rPh>
    <phoneticPr fontId="1"/>
  </si>
  <si>
    <t>担当者様</t>
    <rPh sb="0" eb="3">
      <t>タントウシャ</t>
    </rPh>
    <rPh sb="3" eb="4">
      <t>サマ</t>
    </rPh>
    <phoneticPr fontId="1"/>
  </si>
  <si>
    <t>DNA配列</t>
    <rPh sb="3" eb="5">
      <t>ハイレツ</t>
    </rPh>
    <phoneticPr fontId="1"/>
  </si>
  <si>
    <t>その他要望</t>
    <rPh sb="2" eb="5">
      <t>タヨウボウ</t>
    </rPh>
    <phoneticPr fontId="1"/>
  </si>
  <si>
    <t>配列長</t>
    <rPh sb="0" eb="3">
      <t>ハイレツチョウ</t>
    </rPh>
    <phoneticPr fontId="1"/>
  </si>
  <si>
    <t>配列数</t>
    <rPh sb="0" eb="2">
      <t>ハイレツ</t>
    </rPh>
    <rPh sb="2" eb="3">
      <t>スウ</t>
    </rPh>
    <phoneticPr fontId="1"/>
  </si>
  <si>
    <t>様</t>
    <rPh sb="0" eb="1">
      <t>サマ</t>
    </rPh>
    <phoneticPr fontId="1"/>
  </si>
  <si>
    <t>お客様直送</t>
    <rPh sb="1" eb="3">
      <t>キャクサマ</t>
    </rPh>
    <rPh sb="3" eb="5">
      <t>チョクソウ</t>
    </rPh>
    <phoneticPr fontId="1"/>
  </si>
  <si>
    <t>代理店様経由</t>
    <rPh sb="0" eb="4">
      <t>ダイリテンサマ</t>
    </rPh>
    <rPh sb="4" eb="6">
      <t>ケイユ</t>
    </rPh>
    <phoneticPr fontId="1"/>
  </si>
  <si>
    <t>アンピシリン</t>
    <phoneticPr fontId="1"/>
  </si>
  <si>
    <t>カナマイシン</t>
    <phoneticPr fontId="1"/>
  </si>
  <si>
    <t>本</t>
    <rPh sb="0" eb="1">
      <t>ホン</t>
    </rPh>
    <phoneticPr fontId="1"/>
  </si>
  <si>
    <t>※半角数字でご入力下さい。</t>
    <rPh sb="1" eb="3">
      <t>ハンカク</t>
    </rPh>
    <rPh sb="3" eb="5">
      <t>スウジ</t>
    </rPh>
    <rPh sb="7" eb="10">
      <t>ニュウリョククダ</t>
    </rPh>
    <phoneticPr fontId="1"/>
  </si>
  <si>
    <t>x</t>
    <phoneticPr fontId="1"/>
  </si>
  <si>
    <t>ご入力、ありがとうございました。</t>
    <rPh sb="1" eb="3">
      <t>ニュウリョク</t>
    </rPh>
    <phoneticPr fontId="1"/>
  </si>
  <si>
    <t>遺伝子 太郎</t>
    <rPh sb="0" eb="3">
      <t>イデンシ</t>
    </rPh>
    <rPh sb="4" eb="6">
      <t>タロウ</t>
    </rPh>
    <phoneticPr fontId="1"/>
  </si>
  <si>
    <t>1)</t>
    <phoneticPr fontId="1"/>
  </si>
  <si>
    <t>2)</t>
    <phoneticPr fontId="1"/>
  </si>
  <si>
    <t>3)</t>
    <phoneticPr fontId="1"/>
  </si>
  <si>
    <t>4)</t>
    <phoneticPr fontId="1"/>
  </si>
  <si>
    <t>5)</t>
    <phoneticPr fontId="1"/>
  </si>
  <si>
    <t>IDT薬品</t>
    <rPh sb="3" eb="5">
      <t>ヤクヒン</t>
    </rPh>
    <phoneticPr fontId="1"/>
  </si>
  <si>
    <t>(同一コドン内での合計が100%になるようにして下さい。）</t>
  </si>
  <si>
    <t>上記のように直接コドン頻度を入力して頂いても問題ありません。</t>
    <rPh sb="22" eb="24">
      <t>モンダイ</t>
    </rPh>
    <phoneticPr fontId="1"/>
  </si>
  <si>
    <t>↑コドン頻度（％）のデータがあれば、変換出来ますので、</t>
    <rPh sb="4" eb="6">
      <t>ヒンド</t>
    </rPh>
    <rPh sb="18" eb="22">
      <t>ヘンカンデキ</t>
    </rPh>
    <phoneticPr fontId="1"/>
  </si>
  <si>
    <t>G</t>
  </si>
  <si>
    <t>GGG</t>
  </si>
  <si>
    <t>E</t>
  </si>
  <si>
    <t>GAG</t>
  </si>
  <si>
    <t>A</t>
  </si>
  <si>
    <t>GCG</t>
  </si>
  <si>
    <t>V</t>
  </si>
  <si>
    <t>GUG</t>
  </si>
  <si>
    <t>GGA</t>
  </si>
  <si>
    <t>GAA</t>
  </si>
  <si>
    <t>GCA</t>
  </si>
  <si>
    <t>GUA</t>
  </si>
  <si>
    <t>GGC</t>
  </si>
  <si>
    <t>D</t>
  </si>
  <si>
    <t>GAC</t>
  </si>
  <si>
    <t>GCC</t>
  </si>
  <si>
    <t>GUC</t>
  </si>
  <si>
    <t>GGU</t>
  </si>
  <si>
    <t>GAU</t>
  </si>
  <si>
    <t>GCU</t>
  </si>
  <si>
    <t>GUU</t>
  </si>
  <si>
    <t>R</t>
  </si>
  <si>
    <t>AGG</t>
  </si>
  <si>
    <t>K</t>
  </si>
  <si>
    <t>AAG</t>
  </si>
  <si>
    <t>T</t>
  </si>
  <si>
    <t>ACG</t>
  </si>
  <si>
    <t>M</t>
  </si>
  <si>
    <t>AUG</t>
  </si>
  <si>
    <t>AGA</t>
  </si>
  <si>
    <t>AAA</t>
  </si>
  <si>
    <t>ACA</t>
  </si>
  <si>
    <t>I</t>
  </si>
  <si>
    <t>AUA</t>
  </si>
  <si>
    <t>S</t>
  </si>
  <si>
    <t>AGC</t>
  </si>
  <si>
    <t>N</t>
  </si>
  <si>
    <t>AAC</t>
  </si>
  <si>
    <t>ACC</t>
  </si>
  <si>
    <t>AUC</t>
  </si>
  <si>
    <t>AGU</t>
  </si>
  <si>
    <t>AAU</t>
  </si>
  <si>
    <t>ACU</t>
  </si>
  <si>
    <t>AUU</t>
  </si>
  <si>
    <t>CGG</t>
  </si>
  <si>
    <t>Q</t>
  </si>
  <si>
    <t>CAG</t>
  </si>
  <si>
    <t>P</t>
  </si>
  <si>
    <t>CCG</t>
  </si>
  <si>
    <t>L</t>
  </si>
  <si>
    <t>CUG</t>
  </si>
  <si>
    <t>CGA</t>
  </si>
  <si>
    <t>CAA</t>
  </si>
  <si>
    <t>CCA</t>
  </si>
  <si>
    <t>CUA</t>
  </si>
  <si>
    <t>CGC</t>
  </si>
  <si>
    <t>H</t>
  </si>
  <si>
    <t>CAC</t>
  </si>
  <si>
    <t>CCC</t>
  </si>
  <si>
    <t>CUC</t>
  </si>
  <si>
    <t>CGU</t>
  </si>
  <si>
    <t>CAU</t>
  </si>
  <si>
    <t>CCU</t>
  </si>
  <si>
    <t>CUU</t>
  </si>
  <si>
    <t>W</t>
  </si>
  <si>
    <t>UGG</t>
  </si>
  <si>
    <t>*</t>
  </si>
  <si>
    <t>UAG</t>
  </si>
  <si>
    <t>UCG</t>
  </si>
  <si>
    <t>UUG</t>
  </si>
  <si>
    <t>UGA</t>
  </si>
  <si>
    <t>UAA</t>
  </si>
  <si>
    <t>UCA</t>
  </si>
  <si>
    <t>UUA</t>
  </si>
  <si>
    <t>C</t>
  </si>
  <si>
    <t>UGC</t>
  </si>
  <si>
    <t>Y</t>
  </si>
  <si>
    <t>UAC</t>
  </si>
  <si>
    <t>UCC</t>
  </si>
  <si>
    <t>F</t>
  </si>
  <si>
    <t>UUC</t>
  </si>
  <si>
    <t>UGU</t>
  </si>
  <si>
    <t>UAU</t>
  </si>
  <si>
    <t>UCU</t>
  </si>
  <si>
    <t>UUU</t>
  </si>
  <si>
    <t>コドン頻度（％）</t>
    <rPh sb="3" eb="5">
      <t>ヒンド</t>
    </rPh>
    <phoneticPr fontId="1"/>
  </si>
  <si>
    <t>例）</t>
    <rPh sb="0" eb="1">
      <t>レイ</t>
    </rPh>
    <phoneticPr fontId="1"/>
  </si>
  <si>
    <t>◆お問合せ先</t>
    <rPh sb="2" eb="4">
      <t>ﾄｲｱﾜ</t>
    </rPh>
    <rPh sb="5" eb="6">
      <t>ｻｷ</t>
    </rPh>
    <phoneticPr fontId="20" type="noConversion"/>
  </si>
  <si>
    <t>E-mailアドレス：</t>
  </si>
  <si>
    <t>↓</t>
    <phoneticPr fontId="16"/>
  </si>
  <si>
    <t>お支払い（依頼書中のご指定頂きました販売代理店様よりご請求させて頂きます）</t>
    <rPh sb="1" eb="3">
      <t>シハラ</t>
    </rPh>
    <rPh sb="5" eb="7">
      <t>イライ</t>
    </rPh>
    <rPh sb="7" eb="8">
      <t>ショ</t>
    </rPh>
    <rPh sb="8" eb="9">
      <t>チュウ</t>
    </rPh>
    <rPh sb="11" eb="13">
      <t>シテイ</t>
    </rPh>
    <rPh sb="13" eb="14">
      <t>イタダ</t>
    </rPh>
    <rPh sb="18" eb="20">
      <t>ハンバイ</t>
    </rPh>
    <rPh sb="20" eb="23">
      <t>ダイリテン</t>
    </rPh>
    <rPh sb="23" eb="24">
      <t>サマ</t>
    </rPh>
    <rPh sb="27" eb="29">
      <t>セイキュウ</t>
    </rPh>
    <rPh sb="32" eb="33">
      <t>イタダ</t>
    </rPh>
    <phoneticPr fontId="16"/>
  </si>
  <si>
    <t>TEL：</t>
    <phoneticPr fontId="20" type="noConversion"/>
  </si>
  <si>
    <t>※もし以前の内容から変更がある場合は、変更箇所のみお教え下さい。</t>
    <rPh sb="3" eb="5">
      <t>イゼン</t>
    </rPh>
    <rPh sb="6" eb="8">
      <t>ナイヨウ</t>
    </rPh>
    <rPh sb="10" eb="12">
      <t>ヘンコウ</t>
    </rPh>
    <rPh sb="15" eb="17">
      <t>バアイ</t>
    </rPh>
    <rPh sb="19" eb="23">
      <t>ヘンコウカショ</t>
    </rPh>
    <rPh sb="26" eb="27">
      <t>オシ</t>
    </rPh>
    <rPh sb="28" eb="29">
      <t>クダ</t>
    </rPh>
    <phoneticPr fontId="1"/>
  </si>
  <si>
    <r>
      <t>なお、コドン変換が必要な場合は、「</t>
    </r>
    <r>
      <rPr>
        <b/>
        <sz val="11"/>
        <color rgb="FF0070C0"/>
        <rFont val="ＭＳ Ｐゴシック"/>
        <family val="3"/>
        <charset val="128"/>
      </rPr>
      <t>コドン変換用シート</t>
    </r>
    <r>
      <rPr>
        <b/>
        <sz val="11"/>
        <color indexed="8"/>
        <rFont val="ＭＳ Ｐゴシック"/>
        <family val="3"/>
        <charset val="128"/>
      </rPr>
      <t>」へのご記入をお願い致します。</t>
    </r>
    <rPh sb="6" eb="8">
      <t>ヘンカン</t>
    </rPh>
    <rPh sb="9" eb="11">
      <t>ヒツヨウ</t>
    </rPh>
    <rPh sb="12" eb="14">
      <t>バアイ</t>
    </rPh>
    <rPh sb="20" eb="23">
      <t>ヘンカンヨウ</t>
    </rPh>
    <rPh sb="30" eb="32">
      <t>キニュウ</t>
    </rPh>
    <rPh sb="34" eb="35">
      <t>ネガ</t>
    </rPh>
    <rPh sb="36" eb="37">
      <t>イタ</t>
    </rPh>
    <phoneticPr fontId="1"/>
  </si>
  <si>
    <r>
      <rPr>
        <b/>
        <sz val="11"/>
        <color rgb="FFFF0000"/>
        <rFont val="Calibri"/>
        <family val="3"/>
        <charset val="128"/>
        <scheme val="minor"/>
      </rPr>
      <t>弊社のオリゴサービスを一度でも利用した事のある方</t>
    </r>
    <r>
      <rPr>
        <b/>
        <sz val="11"/>
        <color theme="1"/>
        <rFont val="Calibri"/>
        <family val="3"/>
        <charset val="128"/>
        <scheme val="minor"/>
      </rPr>
      <t>は、「</t>
    </r>
    <r>
      <rPr>
        <b/>
        <sz val="11"/>
        <color rgb="FF0070C0"/>
        <rFont val="Calibri"/>
        <family val="3"/>
        <charset val="128"/>
        <scheme val="minor"/>
      </rPr>
      <t>記入用シート</t>
    </r>
    <r>
      <rPr>
        <b/>
        <sz val="11"/>
        <color theme="1"/>
        <rFont val="Calibri"/>
        <family val="3"/>
        <charset val="128"/>
        <scheme val="minor"/>
      </rPr>
      <t>」に直接ご記入下さい。</t>
    </r>
    <rPh sb="0" eb="2">
      <t>ヘイシャ</t>
    </rPh>
    <rPh sb="11" eb="13">
      <t>イチド</t>
    </rPh>
    <rPh sb="15" eb="17">
      <t>リヨウ</t>
    </rPh>
    <rPh sb="19" eb="20">
      <t>コト</t>
    </rPh>
    <rPh sb="23" eb="24">
      <t>カタ</t>
    </rPh>
    <rPh sb="27" eb="30">
      <t>キニュウヨウ</t>
    </rPh>
    <rPh sb="35" eb="37">
      <t>チョクセツ</t>
    </rPh>
    <rPh sb="38" eb="41">
      <t>キニュウクダ</t>
    </rPh>
    <phoneticPr fontId="1"/>
  </si>
  <si>
    <t>合成完了後、弊社配送センターより、指定送付場所に発送致します。</t>
    <rPh sb="0" eb="5">
      <t>ゴウセイカンリョウゴ</t>
    </rPh>
    <rPh sb="6" eb="8">
      <t>ヘイシャ</t>
    </rPh>
    <rPh sb="8" eb="10">
      <t>ハイソウ</t>
    </rPh>
    <rPh sb="17" eb="19">
      <t>シテイ</t>
    </rPh>
    <rPh sb="19" eb="23">
      <t>ソウフバショ</t>
    </rPh>
    <rPh sb="24" eb="26">
      <t>ハッソウ</t>
    </rPh>
    <rPh sb="26" eb="27">
      <t>イタ</t>
    </rPh>
    <phoneticPr fontId="16"/>
  </si>
  <si>
    <t>NO.</t>
    <phoneticPr fontId="1"/>
  </si>
  <si>
    <r>
      <rPr>
        <b/>
        <sz val="11"/>
        <color rgb="FFFF0000"/>
        <rFont val="Calibri"/>
        <family val="3"/>
        <charset val="128"/>
        <scheme val="minor"/>
      </rPr>
      <t>弊社オリゴサービス宛への注文が初めての方</t>
    </r>
    <r>
      <rPr>
        <b/>
        <sz val="11"/>
        <rFont val="Calibri"/>
        <family val="3"/>
        <charset val="128"/>
        <scheme val="minor"/>
      </rPr>
      <t>は、まずは</t>
    </r>
    <r>
      <rPr>
        <b/>
        <sz val="11"/>
        <color rgb="FF0070C0"/>
        <rFont val="Calibri"/>
        <family val="3"/>
        <charset val="128"/>
        <scheme val="minor"/>
      </rPr>
      <t>依頼書</t>
    </r>
    <r>
      <rPr>
        <b/>
        <sz val="11"/>
        <color theme="1"/>
        <rFont val="Calibri"/>
        <family val="3"/>
        <charset val="128"/>
        <scheme val="minor"/>
      </rPr>
      <t>をご記入下さい。</t>
    </r>
    <rPh sb="0" eb="2">
      <t>ヘイシャ</t>
    </rPh>
    <rPh sb="9" eb="10">
      <t>アテ</t>
    </rPh>
    <rPh sb="12" eb="14">
      <t>チュウモン</t>
    </rPh>
    <rPh sb="15" eb="16">
      <t>ハジ</t>
    </rPh>
    <rPh sb="19" eb="20">
      <t>カタ</t>
    </rPh>
    <rPh sb="25" eb="28">
      <t>イライショ</t>
    </rPh>
    <rPh sb="30" eb="33">
      <t>キニュウクダ</t>
    </rPh>
    <phoneticPr fontId="1"/>
  </si>
  <si>
    <t>※もし注文した事があるかどうか不明瞭な場合は、お気軽に弊社までお問い合わせ下さい。</t>
    <rPh sb="3" eb="5">
      <t>チュウモン</t>
    </rPh>
    <rPh sb="7" eb="8">
      <t>コト</t>
    </rPh>
    <rPh sb="15" eb="18">
      <t>フメイリョウ</t>
    </rPh>
    <rPh sb="19" eb="21">
      <t>バアイ</t>
    </rPh>
    <rPh sb="24" eb="26">
      <t>キガル</t>
    </rPh>
    <rPh sb="27" eb="29">
      <t>ヘイシャ</t>
    </rPh>
    <rPh sb="32" eb="33">
      <t>ト</t>
    </rPh>
    <rPh sb="34" eb="35">
      <t>ア</t>
    </rPh>
    <rPh sb="37" eb="38">
      <t>クダ</t>
    </rPh>
    <phoneticPr fontId="1"/>
  </si>
  <si>
    <t xml:space="preserve">      ＜ご注文の流れ＞</t>
    <phoneticPr fontId="16"/>
  </si>
  <si>
    <t>5'末端配列</t>
    <rPh sb="2" eb="4">
      <t>マッタン</t>
    </rPh>
    <rPh sb="4" eb="6">
      <t>ハイレツ</t>
    </rPh>
    <phoneticPr fontId="1"/>
  </si>
  <si>
    <t>3'末端配列</t>
    <rPh sb="2" eb="6">
      <t>マッタンハイレツ</t>
    </rPh>
    <phoneticPr fontId="1"/>
  </si>
  <si>
    <t>6)</t>
    <phoneticPr fontId="1"/>
  </si>
  <si>
    <t>宿主</t>
    <rPh sb="0" eb="2">
      <t>ヤドヌシ</t>
    </rPh>
    <phoneticPr fontId="1"/>
  </si>
  <si>
    <t>昆虫細胞Sf9</t>
    <rPh sb="0" eb="4">
      <t>コンチュウサイボウ</t>
    </rPh>
    <phoneticPr fontId="1"/>
  </si>
  <si>
    <t xml:space="preserve"> (Spodoptera frugiperda)</t>
  </si>
  <si>
    <t>CHO細胞</t>
    <rPh sb="3" eb="5">
      <t>サイボウ</t>
    </rPh>
    <phoneticPr fontId="1"/>
  </si>
  <si>
    <t>codon usage：</t>
    <phoneticPr fontId="1"/>
  </si>
  <si>
    <t>ブレピ・バチルス</t>
    <phoneticPr fontId="1"/>
  </si>
  <si>
    <t>(Brevibacillus brevis)</t>
    <phoneticPr fontId="1"/>
  </si>
  <si>
    <t>(Cricetulus griseus)</t>
    <phoneticPr fontId="1"/>
  </si>
  <si>
    <t>ヒト</t>
    <phoneticPr fontId="1"/>
  </si>
  <si>
    <t>(Homo sapiens)</t>
    <phoneticPr fontId="1"/>
  </si>
  <si>
    <t>マウス</t>
    <phoneticPr fontId="1"/>
  </si>
  <si>
    <t>(Mus musculus)</t>
    <phoneticPr fontId="1"/>
  </si>
  <si>
    <t>Synechococcus sp. PCC 7002</t>
    <phoneticPr fontId="1"/>
  </si>
  <si>
    <t xml:space="preserve">ピキア酵母 </t>
    <phoneticPr fontId="1"/>
  </si>
  <si>
    <t>(Pichia pastoris)</t>
    <phoneticPr fontId="1"/>
  </si>
  <si>
    <t>出現コドン個数入力表</t>
    <rPh sb="0" eb="2">
      <t>シュツゲン</t>
    </rPh>
    <rPh sb="5" eb="7">
      <t>コスウ</t>
    </rPh>
    <rPh sb="7" eb="10">
      <t>ニュウリョクヒョウ</t>
    </rPh>
    <phoneticPr fontId="1"/>
  </si>
  <si>
    <t>(図1)</t>
    <phoneticPr fontId="1"/>
  </si>
  <si>
    <t>(図2)</t>
    <rPh sb="1" eb="2">
      <t>ズ</t>
    </rPh>
    <phoneticPr fontId="1"/>
  </si>
  <si>
    <t>(図2)</t>
    <phoneticPr fontId="1"/>
  </si>
  <si>
    <t>(図1)</t>
    <phoneticPr fontId="1"/>
  </si>
  <si>
    <t>(図1)コドンテーブルに、コドンの個数を入力すれば、(図2)に自動で、コドン頻度が計算されます。</t>
    <rPh sb="1" eb="2">
      <t>ズ</t>
    </rPh>
    <rPh sb="17" eb="19">
      <t>コスウ</t>
    </rPh>
    <rPh sb="20" eb="22">
      <t>ニュウリョク</t>
    </rPh>
    <rPh sb="27" eb="28">
      <t>ズ</t>
    </rPh>
    <rPh sb="31" eb="33">
      <t>ジドウ</t>
    </rPh>
    <rPh sb="38" eb="40">
      <t>ヒンド</t>
    </rPh>
    <rPh sb="41" eb="43">
      <t>ケイサン</t>
    </rPh>
    <phoneticPr fontId="1"/>
  </si>
  <si>
    <t>codon usage：</t>
    <phoneticPr fontId="1"/>
  </si>
  <si>
    <t>参考：コドン頻度表 （割合）</t>
    <rPh sb="0" eb="2">
      <t>サンコウ</t>
    </rPh>
    <rPh sb="6" eb="9">
      <t>ヒンドヒョウ</t>
    </rPh>
    <rPh sb="11" eb="13">
      <t>ワリアイ</t>
    </rPh>
    <phoneticPr fontId="1"/>
  </si>
  <si>
    <t>※直接入力も可能です。その場合、かずさDNA研究所の当該コドン頻度表URLを、「その他要望」の欄にご記入下さい。</t>
    <rPh sb="1" eb="3">
      <t>チョクセツ</t>
    </rPh>
    <rPh sb="3" eb="5">
      <t>ニュウリョク</t>
    </rPh>
    <rPh sb="6" eb="8">
      <t>カノウ</t>
    </rPh>
    <rPh sb="13" eb="15">
      <t>バアイ</t>
    </rPh>
    <rPh sb="22" eb="25">
      <t>ケンキュウジョ</t>
    </rPh>
    <rPh sb="26" eb="28">
      <t>トウガイ</t>
    </rPh>
    <rPh sb="31" eb="34">
      <t>ヒンドヒョウ</t>
    </rPh>
    <rPh sb="42" eb="45">
      <t>タヨウボウ</t>
    </rPh>
    <rPh sb="47" eb="48">
      <t>ラン</t>
    </rPh>
    <rPh sb="50" eb="53">
      <t>キニュウクダ</t>
    </rPh>
    <phoneticPr fontId="1"/>
  </si>
  <si>
    <t xml:space="preserve">7) </t>
    <phoneticPr fontId="1"/>
  </si>
  <si>
    <t>除去すべき制限酵素配列</t>
    <phoneticPr fontId="1"/>
  </si>
  <si>
    <t>入力例</t>
    <rPh sb="0" eb="3">
      <t>ニュウリョクレイ</t>
    </rPh>
    <phoneticPr fontId="1"/>
  </si>
  <si>
    <t>hind3</t>
    <phoneticPr fontId="1"/>
  </si>
  <si>
    <t>Ssp1</t>
    <phoneticPr fontId="1"/>
  </si>
  <si>
    <t>BamHⅠ</t>
    <phoneticPr fontId="1"/>
  </si>
  <si>
    <t>ecorⅤ</t>
    <phoneticPr fontId="1"/>
  </si>
  <si>
    <t>GACGTC</t>
    <phoneticPr fontId="1"/>
  </si>
  <si>
    <t>TCCGGA</t>
  </si>
  <si>
    <t>Afl II</t>
  </si>
  <si>
    <t>CTTAAG</t>
    <phoneticPr fontId="1"/>
  </si>
  <si>
    <t>Age I</t>
  </si>
  <si>
    <t>ACCGGT</t>
  </si>
  <si>
    <t>Aor13H I</t>
  </si>
  <si>
    <t>TCCGGA</t>
    <phoneticPr fontId="1"/>
  </si>
  <si>
    <t>Aor51H I</t>
  </si>
  <si>
    <t>AGCGCT</t>
  </si>
  <si>
    <t>Apa I</t>
  </si>
  <si>
    <t>GGGCCC</t>
  </si>
  <si>
    <t>ApaL I</t>
  </si>
  <si>
    <t>GTGCAC</t>
  </si>
  <si>
    <t>Asc I</t>
  </si>
  <si>
    <t>GGCGCGCC</t>
  </si>
  <si>
    <t>Avi II</t>
  </si>
  <si>
    <t>TGCGCA</t>
  </si>
  <si>
    <t>Bal I</t>
  </si>
  <si>
    <t>TGGCCA</t>
  </si>
  <si>
    <t>BamH I</t>
  </si>
  <si>
    <t>GGATCC</t>
  </si>
  <si>
    <t>Bbe I</t>
  </si>
  <si>
    <t>GGCGCC</t>
  </si>
  <si>
    <t>Bcc I</t>
  </si>
  <si>
    <t>CCATC</t>
  </si>
  <si>
    <t>GGATAC</t>
  </si>
  <si>
    <t>Bgl II</t>
  </si>
  <si>
    <t>AGATCT</t>
  </si>
  <si>
    <t>Bln I</t>
  </si>
  <si>
    <t>CCTAGG</t>
  </si>
  <si>
    <t>Bsb I</t>
  </si>
  <si>
    <t>CAACAC</t>
    <phoneticPr fontId="1"/>
  </si>
  <si>
    <t>BscG I</t>
  </si>
  <si>
    <t>CCCGT</t>
  </si>
  <si>
    <t>BspG I</t>
  </si>
  <si>
    <t>CTGGAC</t>
  </si>
  <si>
    <t>BspH I</t>
  </si>
  <si>
    <t>TCATGA</t>
    <phoneticPr fontId="1"/>
  </si>
  <si>
    <t>BspLU11 I</t>
  </si>
  <si>
    <t>ACATGT</t>
  </si>
  <si>
    <t>TGTACA</t>
  </si>
  <si>
    <t>BspT104 I</t>
  </si>
  <si>
    <t>TTCGAA</t>
  </si>
  <si>
    <t>BssH II</t>
  </si>
  <si>
    <t>GCGCGC</t>
  </si>
  <si>
    <t>Bst1107 I</t>
  </si>
  <si>
    <t>GTATAC</t>
  </si>
  <si>
    <t>Cla I</t>
  </si>
  <si>
    <t>ATCGAT</t>
  </si>
  <si>
    <t>Dra I</t>
  </si>
  <si>
    <t>TTTAAA</t>
  </si>
  <si>
    <t>Drd II</t>
  </si>
  <si>
    <t>GAACCA</t>
  </si>
  <si>
    <t>Eco52 I</t>
  </si>
  <si>
    <t>CGGCCG</t>
  </si>
  <si>
    <t>Eci I</t>
  </si>
  <si>
    <t>TCCGCC</t>
  </si>
  <si>
    <t>EcoR I</t>
  </si>
  <si>
    <t>GAATTC</t>
  </si>
  <si>
    <t>EcoR V</t>
  </si>
  <si>
    <t>GATATC</t>
  </si>
  <si>
    <t>EcoT22 I</t>
  </si>
  <si>
    <t>ATGCAT</t>
  </si>
  <si>
    <t>Fba I</t>
  </si>
  <si>
    <t>TGATCA</t>
  </si>
  <si>
    <t>Fin I</t>
  </si>
  <si>
    <t>GGGAC</t>
  </si>
  <si>
    <t>Fse I</t>
  </si>
  <si>
    <t>GGCCGGCC</t>
  </si>
  <si>
    <t>Hind III</t>
  </si>
  <si>
    <t>AAGCTT</t>
  </si>
  <si>
    <t>Hpa I</t>
  </si>
  <si>
    <t>GTTAAC</t>
  </si>
  <si>
    <t>Kpn I</t>
  </si>
  <si>
    <t>GGTACC</t>
  </si>
  <si>
    <t>Mlu I</t>
  </si>
  <si>
    <t>ACGCGT</t>
  </si>
  <si>
    <t>Mun I</t>
  </si>
  <si>
    <t>CAATTG</t>
  </si>
  <si>
    <t>Nae I</t>
  </si>
  <si>
    <t>GCCGGC</t>
  </si>
  <si>
    <t>Nco I</t>
  </si>
  <si>
    <t>CCATGG</t>
  </si>
  <si>
    <t>Nde I</t>
  </si>
  <si>
    <t>CATATG</t>
  </si>
  <si>
    <t>Nhe I</t>
  </si>
  <si>
    <t>GCTAGC</t>
  </si>
  <si>
    <t>Not I</t>
  </si>
  <si>
    <t>GCGGCCGC</t>
  </si>
  <si>
    <t>Nru I</t>
  </si>
  <si>
    <t>TCGCGA</t>
  </si>
  <si>
    <t>Nsb I</t>
  </si>
  <si>
    <t>Nsp V</t>
  </si>
  <si>
    <t>Pac I</t>
  </si>
  <si>
    <t>TTAATTAA</t>
  </si>
  <si>
    <t>Pfl1108 I</t>
  </si>
  <si>
    <t>TCGTAG</t>
  </si>
  <si>
    <t>PmaC I</t>
  </si>
  <si>
    <t>CACGTG</t>
  </si>
  <si>
    <t>Pme I</t>
  </si>
  <si>
    <t>GTTTAAAC</t>
  </si>
  <si>
    <t>PshB I</t>
  </si>
  <si>
    <t>ATTAAT</t>
  </si>
  <si>
    <t>Psp1406 I</t>
  </si>
  <si>
    <t>AACGTT</t>
  </si>
  <si>
    <t>Pst I</t>
  </si>
  <si>
    <t>CTGCAG</t>
  </si>
  <si>
    <t>Pvu I</t>
  </si>
  <si>
    <t>CGATCG</t>
  </si>
  <si>
    <t>Pvu II</t>
  </si>
  <si>
    <t>CAGCTG</t>
  </si>
  <si>
    <t>Sac I</t>
  </si>
  <si>
    <t>GAGCTC</t>
  </si>
  <si>
    <t>Sac II</t>
  </si>
  <si>
    <t>CCGCGG</t>
  </si>
  <si>
    <t>Sal I</t>
  </si>
  <si>
    <t>GTCGAC</t>
  </si>
  <si>
    <t>Sca I</t>
  </si>
  <si>
    <t>AGTACT</t>
  </si>
  <si>
    <t>Sgf I</t>
  </si>
  <si>
    <t>GCGATCGC</t>
  </si>
  <si>
    <t>Sma I</t>
  </si>
  <si>
    <t>CCCGGG</t>
  </si>
  <si>
    <t>Smi I</t>
  </si>
  <si>
    <t>ATTTAAAT</t>
  </si>
  <si>
    <t>SnaB I</t>
  </si>
  <si>
    <t>TACGTA</t>
  </si>
  <si>
    <t>Spe I</t>
  </si>
  <si>
    <t>ACTAGT</t>
  </si>
  <si>
    <t>Sph I</t>
  </si>
  <si>
    <t>GCATGC</t>
  </si>
  <si>
    <t>Spl I</t>
  </si>
  <si>
    <t>CGTACG</t>
  </si>
  <si>
    <t>Srf I</t>
  </si>
  <si>
    <t>GCCCGGGC</t>
  </si>
  <si>
    <t>Sse8387 I</t>
  </si>
  <si>
    <t>CCTGCAGG</t>
  </si>
  <si>
    <t>Ssp I</t>
  </si>
  <si>
    <t>AATATT</t>
  </si>
  <si>
    <t>Stu I</t>
  </si>
  <si>
    <t>AGGCCT</t>
  </si>
  <si>
    <t>StyLT I</t>
  </si>
  <si>
    <t>CAGAG</t>
  </si>
  <si>
    <t>Tau I</t>
  </si>
  <si>
    <t>GCSGC</t>
  </si>
  <si>
    <t>UbaE I</t>
  </si>
  <si>
    <t>CACCTGC</t>
  </si>
  <si>
    <t>Xba I</t>
  </si>
  <si>
    <t>TCTAGA</t>
  </si>
  <si>
    <t>Xho I</t>
  </si>
  <si>
    <t>CTCGAG</t>
  </si>
  <si>
    <t>upper</t>
    <phoneticPr fontId="1"/>
  </si>
  <si>
    <t>置換</t>
    <rPh sb="0" eb="2">
      <t>チカン</t>
    </rPh>
    <phoneticPr fontId="1"/>
  </si>
  <si>
    <t>Bsp1407 I</t>
    <phoneticPr fontId="1"/>
  </si>
  <si>
    <t>Aat II</t>
    <phoneticPr fontId="1"/>
  </si>
  <si>
    <t>Acc III</t>
    <phoneticPr fontId="1"/>
  </si>
  <si>
    <t>Bci VI</t>
    <phoneticPr fontId="1"/>
  </si>
  <si>
    <t>例</t>
    <rPh sb="0" eb="1">
      <t>レイ</t>
    </rPh>
    <phoneticPr fontId="1"/>
  </si>
  <si>
    <t>UUU</t>
    <phoneticPr fontId="1"/>
  </si>
  <si>
    <t>もちろん、(図2)コドン頻度表に直接割合を入力してもらっても構いません。※記入方法は下表をご覧下さい。</t>
    <rPh sb="6" eb="7">
      <t>ズ</t>
    </rPh>
    <rPh sb="12" eb="14">
      <t>ヒンド</t>
    </rPh>
    <rPh sb="14" eb="15">
      <t>ヒョウ</t>
    </rPh>
    <rPh sb="16" eb="18">
      <t>チョクセツ</t>
    </rPh>
    <rPh sb="18" eb="20">
      <t>ワリアイ</t>
    </rPh>
    <rPh sb="21" eb="23">
      <t>ニュウリョク</t>
    </rPh>
    <rPh sb="30" eb="31">
      <t>カマ</t>
    </rPh>
    <rPh sb="37" eb="41">
      <t>キニュウホウホウ</t>
    </rPh>
    <phoneticPr fontId="1"/>
  </si>
  <si>
    <t>＜使用方法＞</t>
    <rPh sb="1" eb="3">
      <t>シヨウ</t>
    </rPh>
    <rPh sb="3" eb="5">
      <t>ホウホウ</t>
    </rPh>
    <phoneticPr fontId="1"/>
  </si>
  <si>
    <t>出現コドン個数入力表</t>
    <rPh sb="0" eb="2">
      <t>シュツゲン</t>
    </rPh>
    <rPh sb="5" eb="7">
      <t>コスウ</t>
    </rPh>
    <rPh sb="7" eb="9">
      <t>ニュウリョク</t>
    </rPh>
    <rPh sb="9" eb="10">
      <t>ヒョウ</t>
    </rPh>
    <phoneticPr fontId="1"/>
  </si>
  <si>
    <t xml:space="preserve">＜使用方法は右図を参考にして下さい＞ </t>
    <rPh sb="1" eb="5">
      <t>シヨウホウホウ</t>
    </rPh>
    <rPh sb="6" eb="8">
      <t>ミギズ</t>
    </rPh>
    <rPh sb="9" eb="11">
      <t>サンコウ</t>
    </rPh>
    <rPh sb="14" eb="15">
      <t>クダ</t>
    </rPh>
    <phoneticPr fontId="1"/>
  </si>
  <si>
    <t>（コドン頻度表は、本ページ下部にございます）</t>
    <phoneticPr fontId="1"/>
  </si>
  <si>
    <t>制限酵素一覧</t>
    <rPh sb="0" eb="4">
      <t>セイゲンコウソ</t>
    </rPh>
    <rPh sb="4" eb="6">
      <t>イチラン</t>
    </rPh>
    <phoneticPr fontId="1"/>
  </si>
  <si>
    <t>コドン頻度作成・コドン頻度表</t>
    <rPh sb="3" eb="5">
      <t>ヒンド</t>
    </rPh>
    <rPh sb="5" eb="7">
      <t>サクセイ</t>
    </rPh>
    <rPh sb="11" eb="13">
      <t>ヒンド</t>
    </rPh>
    <rPh sb="13" eb="14">
      <t>ヒョウ</t>
    </rPh>
    <phoneticPr fontId="1"/>
  </si>
  <si>
    <t>AAT2</t>
  </si>
  <si>
    <t>ACC3</t>
  </si>
  <si>
    <t>AFL2</t>
  </si>
  <si>
    <t>AGE1</t>
  </si>
  <si>
    <t>AOR13H1</t>
  </si>
  <si>
    <t>AOR51H1</t>
  </si>
  <si>
    <t>APA1</t>
  </si>
  <si>
    <t>APAL1</t>
  </si>
  <si>
    <t>ASC1</t>
  </si>
  <si>
    <t>A512</t>
  </si>
  <si>
    <t>BAL1</t>
  </si>
  <si>
    <t>BAMH1</t>
  </si>
  <si>
    <t>BBE1</t>
  </si>
  <si>
    <t>BCC1</t>
  </si>
  <si>
    <t>BC151</t>
  </si>
  <si>
    <t>BGL2</t>
  </si>
  <si>
    <t>BLN1</t>
  </si>
  <si>
    <t>BSB1</t>
  </si>
  <si>
    <t>BSCG1</t>
  </si>
  <si>
    <t>BSPG1</t>
  </si>
  <si>
    <t>BSPH1</t>
  </si>
  <si>
    <t>BSPLU111</t>
  </si>
  <si>
    <t>BSP14071</t>
  </si>
  <si>
    <t>BSPT1041</t>
  </si>
  <si>
    <t>BSSH2</t>
  </si>
  <si>
    <t>BST11071</t>
  </si>
  <si>
    <t>CLA1</t>
  </si>
  <si>
    <t>DRA1</t>
  </si>
  <si>
    <t>DRD2</t>
  </si>
  <si>
    <t>ECO521</t>
  </si>
  <si>
    <t>EC11</t>
  </si>
  <si>
    <t>ECOR1</t>
  </si>
  <si>
    <t>ECOR5</t>
  </si>
  <si>
    <t>ECOT221</t>
  </si>
  <si>
    <t>FBA1</t>
  </si>
  <si>
    <t>F1N1</t>
  </si>
  <si>
    <t>FSE1</t>
  </si>
  <si>
    <t>H1ND3</t>
  </si>
  <si>
    <t>HPA1</t>
  </si>
  <si>
    <t>KPN1</t>
  </si>
  <si>
    <t>MLU1</t>
  </si>
  <si>
    <t>MUN1</t>
  </si>
  <si>
    <t>NAE1</t>
  </si>
  <si>
    <t>NCO1</t>
  </si>
  <si>
    <t>NDE1</t>
  </si>
  <si>
    <t>NHE1</t>
  </si>
  <si>
    <t>NOT1</t>
  </si>
  <si>
    <t>NRU1</t>
  </si>
  <si>
    <t>NSB1</t>
  </si>
  <si>
    <t>NSP5</t>
  </si>
  <si>
    <t>PAC1</t>
  </si>
  <si>
    <t>PFL11081</t>
  </si>
  <si>
    <t>PMAC1</t>
  </si>
  <si>
    <t>PME1</t>
  </si>
  <si>
    <t>PSHB1</t>
  </si>
  <si>
    <t>PSP14061</t>
  </si>
  <si>
    <t>PST1</t>
  </si>
  <si>
    <t>P5U1</t>
  </si>
  <si>
    <t>P5U2</t>
  </si>
  <si>
    <t>SAC1</t>
  </si>
  <si>
    <t>SAC2</t>
  </si>
  <si>
    <t>SAL1</t>
  </si>
  <si>
    <t>SCA1</t>
  </si>
  <si>
    <t>SGF1</t>
  </si>
  <si>
    <t>SMA1</t>
  </si>
  <si>
    <t>SM11</t>
  </si>
  <si>
    <t>SNAB1</t>
  </si>
  <si>
    <t>SPE1</t>
  </si>
  <si>
    <t>SPH1</t>
  </si>
  <si>
    <t>SPL1</t>
  </si>
  <si>
    <t>SRF1</t>
  </si>
  <si>
    <t>SSE83871</t>
  </si>
  <si>
    <t>SSP1</t>
  </si>
  <si>
    <t>STU1</t>
  </si>
  <si>
    <t>STYLT1</t>
  </si>
  <si>
    <t>TAU1</t>
  </si>
  <si>
    <t>UBAE1</t>
  </si>
  <si>
    <t>XBA1</t>
  </si>
  <si>
    <t>XHO1</t>
  </si>
  <si>
    <t>BST1107</t>
  </si>
  <si>
    <t>PFL110</t>
  </si>
  <si>
    <t>PFL1108</t>
  </si>
  <si>
    <t>PSP1406</t>
  </si>
  <si>
    <t>SSE8387</t>
  </si>
  <si>
    <t>AA</t>
  </si>
  <si>
    <t>AC</t>
  </si>
  <si>
    <t>AF</t>
  </si>
  <si>
    <t>AG</t>
  </si>
  <si>
    <t>AOR1</t>
  </si>
  <si>
    <t>AOR5</t>
  </si>
  <si>
    <t>APAL</t>
  </si>
  <si>
    <t>AS</t>
  </si>
  <si>
    <t>A5</t>
  </si>
  <si>
    <t>BAL</t>
  </si>
  <si>
    <t>BAM</t>
  </si>
  <si>
    <t>BB</t>
  </si>
  <si>
    <t>BCC</t>
  </si>
  <si>
    <t>BG</t>
  </si>
  <si>
    <t>BL</t>
  </si>
  <si>
    <t>BSB</t>
  </si>
  <si>
    <t>BSCG</t>
  </si>
  <si>
    <t>BSPG</t>
  </si>
  <si>
    <t>BSPH</t>
  </si>
  <si>
    <t>BSPL</t>
  </si>
  <si>
    <t>BSP1</t>
  </si>
  <si>
    <t>BSPT</t>
  </si>
  <si>
    <t>BSS</t>
  </si>
  <si>
    <t>BST</t>
  </si>
  <si>
    <t>DRA</t>
  </si>
  <si>
    <t>DRD</t>
  </si>
  <si>
    <t>ECO52</t>
  </si>
  <si>
    <t>EC1</t>
  </si>
  <si>
    <t>ECOT</t>
  </si>
  <si>
    <t>FB</t>
  </si>
  <si>
    <t>F1</t>
  </si>
  <si>
    <t>FS</t>
  </si>
  <si>
    <t>H1</t>
  </si>
  <si>
    <t>HP</t>
  </si>
  <si>
    <t>ML</t>
  </si>
  <si>
    <t>MU</t>
  </si>
  <si>
    <t>NA</t>
  </si>
  <si>
    <t>NC</t>
  </si>
  <si>
    <t>ND</t>
  </si>
  <si>
    <t>NHE</t>
  </si>
  <si>
    <t>NO</t>
  </si>
  <si>
    <t>NR</t>
  </si>
  <si>
    <t>NSB</t>
  </si>
  <si>
    <t>NSP</t>
  </si>
  <si>
    <t>PA</t>
  </si>
  <si>
    <t>PF</t>
  </si>
  <si>
    <t>PMA</t>
  </si>
  <si>
    <t>PME</t>
  </si>
  <si>
    <t>PSH</t>
  </si>
  <si>
    <t>PSP</t>
  </si>
  <si>
    <t>PST</t>
  </si>
  <si>
    <t>SAL</t>
  </si>
  <si>
    <t>SC</t>
  </si>
  <si>
    <t>SG</t>
  </si>
  <si>
    <t>SMA</t>
  </si>
  <si>
    <t>SM1</t>
  </si>
  <si>
    <t>SN</t>
  </si>
  <si>
    <t>SPE</t>
  </si>
  <si>
    <t>SPH</t>
  </si>
  <si>
    <t>SPL</t>
  </si>
  <si>
    <t>SRF</t>
  </si>
  <si>
    <t>SSE</t>
  </si>
  <si>
    <t>SSP</t>
  </si>
  <si>
    <t>STU</t>
  </si>
  <si>
    <t>STY</t>
  </si>
  <si>
    <t>TA</t>
  </si>
  <si>
    <t>UB</t>
  </si>
  <si>
    <t>XB</t>
  </si>
  <si>
    <t>XH</t>
  </si>
  <si>
    <t>AAT</t>
  </si>
  <si>
    <t>AFL</t>
  </si>
  <si>
    <t>AGE</t>
  </si>
  <si>
    <t>AOR13</t>
  </si>
  <si>
    <t>AOR51</t>
  </si>
  <si>
    <t/>
  </si>
  <si>
    <t>ASC</t>
  </si>
  <si>
    <t>A51</t>
  </si>
  <si>
    <t>BAMH</t>
  </si>
  <si>
    <t>BBE</t>
  </si>
  <si>
    <t>BC1</t>
  </si>
  <si>
    <t>BGL</t>
  </si>
  <si>
    <t>BLN</t>
  </si>
  <si>
    <t>BSPLU</t>
  </si>
  <si>
    <t>BSP14</t>
  </si>
  <si>
    <t>BSPT1</t>
  </si>
  <si>
    <t>BSSH</t>
  </si>
  <si>
    <t>BST1</t>
  </si>
  <si>
    <t>CL</t>
  </si>
  <si>
    <t>ECOT2</t>
  </si>
  <si>
    <t>FBA</t>
  </si>
  <si>
    <t>F1N</t>
  </si>
  <si>
    <t>FSE</t>
  </si>
  <si>
    <t>H1N</t>
  </si>
  <si>
    <t>HPA</t>
  </si>
  <si>
    <t>KP</t>
  </si>
  <si>
    <t>MLU</t>
  </si>
  <si>
    <t>MUN</t>
  </si>
  <si>
    <t>NAE</t>
  </si>
  <si>
    <t>NCO</t>
  </si>
  <si>
    <t>NDE</t>
  </si>
  <si>
    <t>NOT</t>
  </si>
  <si>
    <t>NRU</t>
  </si>
  <si>
    <t>PAC</t>
  </si>
  <si>
    <t>PFL</t>
  </si>
  <si>
    <t>PMAC</t>
  </si>
  <si>
    <t>PSHB</t>
  </si>
  <si>
    <t>PSP1</t>
  </si>
  <si>
    <t>SCA</t>
  </si>
  <si>
    <t>SGF</t>
  </si>
  <si>
    <t>SNA</t>
  </si>
  <si>
    <t>SSE8</t>
  </si>
  <si>
    <t>STYL</t>
  </si>
  <si>
    <t>TAU</t>
  </si>
  <si>
    <t>UBA</t>
  </si>
  <si>
    <t>XBA</t>
  </si>
  <si>
    <t>XHO</t>
  </si>
  <si>
    <t>AOR13H</t>
  </si>
  <si>
    <t>AOR51H</t>
  </si>
  <si>
    <t>BSPLU1</t>
  </si>
  <si>
    <t>BSP140</t>
  </si>
  <si>
    <t>BSPT10</t>
  </si>
  <si>
    <t>BST11</t>
  </si>
  <si>
    <t>CLA</t>
  </si>
  <si>
    <t>ECOT22</t>
  </si>
  <si>
    <t>H1ND</t>
  </si>
  <si>
    <t>KPN</t>
  </si>
  <si>
    <t>PFL1</t>
  </si>
  <si>
    <t>PSP14</t>
  </si>
  <si>
    <t>SNAB</t>
  </si>
  <si>
    <t>SSE83</t>
  </si>
  <si>
    <t>STYLT</t>
  </si>
  <si>
    <t>UBAE</t>
  </si>
  <si>
    <t>BSPLU11</t>
  </si>
  <si>
    <t>BSP1407</t>
  </si>
  <si>
    <t>BSPT104</t>
  </si>
  <si>
    <t>BST110</t>
  </si>
  <si>
    <t>PFL11</t>
  </si>
  <si>
    <t>PSP140</t>
  </si>
  <si>
    <t>SSE838</t>
  </si>
  <si>
    <t>GACGTC</t>
  </si>
  <si>
    <t>CTTAAG</t>
  </si>
  <si>
    <t>CAACAC</t>
  </si>
  <si>
    <t>TCATGA</t>
  </si>
  <si>
    <t>BC15</t>
    <phoneticPr fontId="1"/>
  </si>
  <si>
    <t>NH</t>
    <phoneticPr fontId="1"/>
  </si>
  <si>
    <t>Aat II</t>
  </si>
  <si>
    <t>Acc III</t>
  </si>
  <si>
    <t>Bci VI</t>
  </si>
  <si>
    <t>Bsp1407 I</t>
  </si>
  <si>
    <t>配列指定用</t>
    <rPh sb="0" eb="2">
      <t>ハイレツ</t>
    </rPh>
    <rPh sb="2" eb="5">
      <t>シテイヨウ</t>
    </rPh>
    <phoneticPr fontId="1"/>
  </si>
  <si>
    <t>配列名指定用</t>
    <rPh sb="0" eb="6">
      <t>ハイレツメイシテイヨウ</t>
    </rPh>
    <phoneticPr fontId="1"/>
  </si>
  <si>
    <t>除外すべき制限酵素</t>
    <rPh sb="0" eb="2">
      <t>ジョガイ</t>
    </rPh>
    <rPh sb="5" eb="9">
      <t>セイゲンコウソ</t>
    </rPh>
    <phoneticPr fontId="1"/>
  </si>
  <si>
    <t>○</t>
    <phoneticPr fontId="1"/>
  </si>
  <si>
    <t>☓</t>
    <phoneticPr fontId="1"/>
  </si>
  <si>
    <t>kpn1</t>
    <phoneticPr fontId="1"/>
  </si>
  <si>
    <t>　まず、(1)～(5)の順に、「白色マス」をご記入下さい。その後、配列名と配列をご入力下さい。どうぞよろしくお願い致します。なお、DNA配列にATGC以外を記入すると、正しい配列長が算出されません。</t>
    <rPh sb="12" eb="13">
      <t>ジュン</t>
    </rPh>
    <rPh sb="23" eb="26">
      <t>キニュウクダ</t>
    </rPh>
    <rPh sb="31" eb="32">
      <t>ゴ</t>
    </rPh>
    <rPh sb="33" eb="36">
      <t>ハイレツメイ</t>
    </rPh>
    <rPh sb="37" eb="39">
      <t>ハイレツ</t>
    </rPh>
    <rPh sb="41" eb="44">
      <t>ニュウリョククダ</t>
    </rPh>
    <rPh sb="47" eb="62">
      <t>d</t>
    </rPh>
    <rPh sb="68" eb="70">
      <t>ハイレツ</t>
    </rPh>
    <rPh sb="75" eb="77">
      <t>イガイ</t>
    </rPh>
    <rPh sb="78" eb="80">
      <t>キニュウ</t>
    </rPh>
    <rPh sb="84" eb="85">
      <t>タダ</t>
    </rPh>
    <rPh sb="87" eb="90">
      <t>ハイレツチョウ</t>
    </rPh>
    <rPh sb="91" eb="93">
      <t>サンシュツ</t>
    </rPh>
    <phoneticPr fontId="1"/>
  </si>
  <si>
    <t>コード配列
(bp or AA)</t>
    <rPh sb="3" eb="5">
      <t>ハイレツ</t>
    </rPh>
    <phoneticPr fontId="1"/>
  </si>
  <si>
    <t>宿主</t>
    <rPh sb="0" eb="2">
      <t>ヤドヌシ</t>
    </rPh>
    <phoneticPr fontId="1"/>
  </si>
  <si>
    <t>※除外する必要のない配列は、配列名の左側にある"○"を"☓"に変更して下さい。</t>
    <rPh sb="14" eb="17">
      <t>ハイレツメイ</t>
    </rPh>
    <rPh sb="18" eb="20">
      <t>ヒダリガワ</t>
    </rPh>
    <rPh sb="31" eb="33">
      <t>ヘンコウ</t>
    </rPh>
    <rPh sb="35" eb="36">
      <t>クダ</t>
    </rPh>
    <phoneticPr fontId="1"/>
  </si>
  <si>
    <t>※配列名は半角英字24字以内でお願いします。それ以上だと、文字がラベルからはみ出てしまうためです。'(ダッシュ)や(),(かっこ)などの記号も文字化けの原因となります。</t>
    <rPh sb="1" eb="4">
      <t>ハイレツメイ</t>
    </rPh>
    <rPh sb="5" eb="7">
      <t>ハンカク</t>
    </rPh>
    <rPh sb="7" eb="9">
      <t>エイジ</t>
    </rPh>
    <rPh sb="11" eb="12">
      <t>ジ</t>
    </rPh>
    <rPh sb="12" eb="14">
      <t>イナイ</t>
    </rPh>
    <rPh sb="16" eb="17">
      <t>ネガ</t>
    </rPh>
    <rPh sb="24" eb="26">
      <t>イジョウ</t>
    </rPh>
    <rPh sb="29" eb="31">
      <t>モジ</t>
    </rPh>
    <rPh sb="39" eb="40">
      <t>デ</t>
    </rPh>
    <rPh sb="68" eb="70">
      <t>キゴウ</t>
    </rPh>
    <rPh sb="71" eb="74">
      <t>モジバ</t>
    </rPh>
    <rPh sb="76" eb="78">
      <t>ゲンイン</t>
    </rPh>
    <phoneticPr fontId="1"/>
  </si>
  <si>
    <t>大腸菌（Escherichia coli K12）</t>
  </si>
  <si>
    <t>かずさDNA研究所：http://www.kazusa.or.jp/codon/</t>
    <rPh sb="6" eb="9">
      <t>ケンキュウジョ</t>
    </rPh>
    <phoneticPr fontId="1"/>
  </si>
  <si>
    <t>(一括で入力も可能です。コドン変換用シート(一括）をご参照ください）</t>
    <rPh sb="15" eb="18">
      <t>ヘンカンヨウ</t>
    </rPh>
    <rPh sb="22" eb="24">
      <t>イッカツ</t>
    </rPh>
    <rPh sb="27" eb="29">
      <t>サンショウ</t>
    </rPh>
    <phoneticPr fontId="1"/>
  </si>
  <si>
    <t>コード配列 (DNA or AA)</t>
    <rPh sb="3" eb="5">
      <t>ハイレツ</t>
    </rPh>
    <phoneticPr fontId="1"/>
  </si>
  <si>
    <t>5'末端 (DNA)</t>
    <rPh sb="2" eb="4">
      <t>マッタン</t>
    </rPh>
    <phoneticPr fontId="1"/>
  </si>
  <si>
    <t>3'末端 (DNA)</t>
    <rPh sb="2" eb="4">
      <t>マッタン</t>
    </rPh>
    <phoneticPr fontId="1"/>
  </si>
  <si>
    <t>※配列以外の情報は、「コドン変換用シート」にご記入下さい。もし配列毎に宿主や制限酵素を設定する場合は、「コドン変換用シート」の右空欄に詳細をご記載ください。</t>
    <rPh sb="1" eb="3">
      <t>ハイレツ</t>
    </rPh>
    <rPh sb="3" eb="5">
      <t>イガイ</t>
    </rPh>
    <rPh sb="6" eb="8">
      <t>ジョウホウ</t>
    </rPh>
    <rPh sb="14" eb="17">
      <t>ヘンカンヨウ</t>
    </rPh>
    <rPh sb="23" eb="26">
      <t>キニュウクダ</t>
    </rPh>
    <rPh sb="31" eb="34">
      <t>ハイレツゴト</t>
    </rPh>
    <rPh sb="35" eb="37">
      <t>ヤドヌシ</t>
    </rPh>
    <rPh sb="38" eb="42">
      <t>セイゲンコウソ</t>
    </rPh>
    <rPh sb="43" eb="45">
      <t>セッテイ</t>
    </rPh>
    <rPh sb="47" eb="49">
      <t>バアイ</t>
    </rPh>
    <rPh sb="55" eb="58">
      <t>ヘンカンヨウ</t>
    </rPh>
    <rPh sb="63" eb="66">
      <t>ミギクウラン</t>
    </rPh>
    <rPh sb="67" eb="69">
      <t>ショウサイ</t>
    </rPh>
    <rPh sb="71" eb="73">
      <t>キサイ</t>
    </rPh>
    <phoneticPr fontId="1"/>
  </si>
  <si>
    <t>ご入力ありがとうございました。16配列以上は、「コドン変換用シート(一括)」にご入力下さい。</t>
    <rPh sb="1" eb="3">
      <t>ニュウリョク</t>
    </rPh>
    <rPh sb="17" eb="21">
      <t>ハイレツイジョウ</t>
    </rPh>
    <rPh sb="27" eb="30">
      <t>ヘンカンヨウ</t>
    </rPh>
    <rPh sb="34" eb="36">
      <t>イッカツ</t>
    </rPh>
    <rPh sb="40" eb="43">
      <t>ニュウリョククダ</t>
    </rPh>
    <phoneticPr fontId="1"/>
  </si>
  <si>
    <t>2種以上の宿主を指定する場合は、メインを上記に、残りを下記に直接入力をお願いします。また、任意のコドン頻度を指定する場合は、「頻度表」シートをご参照ください。</t>
    <rPh sb="20" eb="22">
      <t>ジョウキ</t>
    </rPh>
    <rPh sb="24" eb="25">
      <t>ノコ</t>
    </rPh>
    <rPh sb="27" eb="29">
      <t>カキ</t>
    </rPh>
    <rPh sb="30" eb="32">
      <t>チョクセツ</t>
    </rPh>
    <rPh sb="45" eb="47">
      <t>ニンイ</t>
    </rPh>
    <rPh sb="51" eb="53">
      <t>ヒンド</t>
    </rPh>
    <rPh sb="54" eb="56">
      <t>シテイ</t>
    </rPh>
    <rPh sb="58" eb="60">
      <t>バアイ</t>
    </rPh>
    <rPh sb="63" eb="66">
      <t>ヒンドヒョウ</t>
    </rPh>
    <rPh sb="72" eb="74">
      <t>サンショウ</t>
    </rPh>
    <phoneticPr fontId="1"/>
  </si>
  <si>
    <t>頻度表</t>
    <rPh sb="0" eb="3">
      <t>ヒンドヒョウ</t>
    </rPh>
    <phoneticPr fontId="1"/>
  </si>
  <si>
    <t>length</t>
    <phoneticPr fontId="1"/>
  </si>
  <si>
    <t xml:space="preserve">ATGC </t>
    <phoneticPr fontId="1"/>
  </si>
  <si>
    <t>bp</t>
    <phoneticPr fontId="1"/>
  </si>
  <si>
    <t>AA</t>
    <phoneticPr fontId="1"/>
  </si>
  <si>
    <r>
      <t>※制限酵素名を白マスに入力下さい。配列毎に異なる制限酵素配列を指定する場合も、一旦すべての制限酵素配列を</t>
    </r>
    <r>
      <rPr>
        <u/>
        <sz val="11"/>
        <color theme="1"/>
        <rFont val="Calibri"/>
        <family val="3"/>
        <charset val="128"/>
        <scheme val="minor"/>
      </rPr>
      <t>下記白マス</t>
    </r>
    <r>
      <rPr>
        <sz val="11"/>
        <color theme="1"/>
        <rFont val="Calibri"/>
        <family val="2"/>
        <scheme val="minor"/>
      </rPr>
      <t>に入力して下さい。</t>
    </r>
    <rPh sb="1" eb="3">
      <t>セイゲン</t>
    </rPh>
    <rPh sb="3" eb="5">
      <t>コウソ</t>
    </rPh>
    <rPh sb="5" eb="6">
      <t>メイ</t>
    </rPh>
    <rPh sb="7" eb="8">
      <t>シロ</t>
    </rPh>
    <rPh sb="11" eb="14">
      <t>ニュウリョククダ</t>
    </rPh>
    <rPh sb="17" eb="20">
      <t>ハイレツゴト</t>
    </rPh>
    <rPh sb="21" eb="22">
      <t>コト</t>
    </rPh>
    <rPh sb="24" eb="30">
      <t>セイゲンコウソハイレツ</t>
    </rPh>
    <rPh sb="31" eb="33">
      <t>シテイ</t>
    </rPh>
    <rPh sb="35" eb="37">
      <t>バアイ</t>
    </rPh>
    <rPh sb="39" eb="41">
      <t>イッタン</t>
    </rPh>
    <rPh sb="45" eb="51">
      <t>セイゲンコウソハイレツ</t>
    </rPh>
    <rPh sb="52" eb="54">
      <t>カキ</t>
    </rPh>
    <rPh sb="54" eb="55">
      <t>シロ</t>
    </rPh>
    <rPh sb="58" eb="60">
      <t>ニュウリョク</t>
    </rPh>
    <rPh sb="62" eb="63">
      <t>クダ</t>
    </rPh>
    <phoneticPr fontId="1"/>
  </si>
  <si>
    <t>(例)が邪魔であれば、バックスペースで消して下さい。</t>
    <phoneticPr fontId="1"/>
  </si>
  <si>
    <t>※15個位上の配列を指定の場合は、「その他要望」欄にご記載ください。配列が出てこない場合は、下段(青マス）にご入力頂けますと、より早く返答可能です。</t>
    <rPh sb="3" eb="6">
      <t>コイジョウ</t>
    </rPh>
    <rPh sb="7" eb="9">
      <t>ハイレツ</t>
    </rPh>
    <rPh sb="10" eb="12">
      <t>シテイ</t>
    </rPh>
    <rPh sb="13" eb="15">
      <t>バアイ</t>
    </rPh>
    <rPh sb="20" eb="23">
      <t>タヨウボウ</t>
    </rPh>
    <rPh sb="24" eb="25">
      <t>ラン</t>
    </rPh>
    <rPh sb="27" eb="29">
      <t>キサイ</t>
    </rPh>
    <rPh sb="34" eb="36">
      <t>ハイレツ</t>
    </rPh>
    <rPh sb="37" eb="38">
      <t>デ</t>
    </rPh>
    <rPh sb="42" eb="44">
      <t>バアイ</t>
    </rPh>
    <rPh sb="46" eb="48">
      <t>シタダン</t>
    </rPh>
    <rPh sb="49" eb="50">
      <t>アオ</t>
    </rPh>
    <rPh sb="55" eb="58">
      <t>ニュウリョクイタダ</t>
    </rPh>
    <rPh sb="65" eb="66">
      <t>ハヤ</t>
    </rPh>
    <rPh sb="67" eb="71">
      <t>ヘントウカノウ</t>
    </rPh>
    <phoneticPr fontId="1"/>
  </si>
  <si>
    <t>ヒト(Homo sapiens)</t>
  </si>
  <si>
    <t>※配列名は半角英字24字以内でお願いします。それ以上だと、納品の際にチューブに貼るラベルから文字がはみ出てしまうためです。</t>
    <rPh sb="1" eb="4">
      <t>ハイレツメイ</t>
    </rPh>
    <rPh sb="5" eb="7">
      <t>ハンカク</t>
    </rPh>
    <rPh sb="7" eb="9">
      <t>エイジ</t>
    </rPh>
    <rPh sb="11" eb="12">
      <t>ジ</t>
    </rPh>
    <rPh sb="12" eb="14">
      <t>イナイ</t>
    </rPh>
    <rPh sb="16" eb="17">
      <t>ネガ</t>
    </rPh>
    <rPh sb="24" eb="26">
      <t>イジョウ</t>
    </rPh>
    <rPh sb="29" eb="31">
      <t>ノウヒン</t>
    </rPh>
    <rPh sb="32" eb="33">
      <t>サイ</t>
    </rPh>
    <rPh sb="39" eb="40">
      <t>ハ</t>
    </rPh>
    <rPh sb="51" eb="52">
      <t>デ</t>
    </rPh>
    <phoneticPr fontId="1"/>
  </si>
  <si>
    <t>ecorv</t>
    <phoneticPr fontId="1"/>
  </si>
  <si>
    <t>ecor1</t>
    <phoneticPr fontId="1"/>
  </si>
  <si>
    <t>☓</t>
  </si>
  <si>
    <t>ご入力、ありがとうございました。</t>
    <phoneticPr fontId="1"/>
  </si>
  <si>
    <t>5'末端リン酸化なし</t>
    <rPh sb="2" eb="4">
      <t>マッタン</t>
    </rPh>
    <rPh sb="6" eb="8">
      <t>サンカ</t>
    </rPh>
    <phoneticPr fontId="1"/>
  </si>
  <si>
    <t>5'末端リン酸化</t>
    <rPh sb="2" eb="4">
      <t>マッタン</t>
    </rPh>
    <rPh sb="6" eb="8">
      <t>サンカ</t>
    </rPh>
    <phoneticPr fontId="1"/>
  </si>
  <si>
    <t>サービス種</t>
    <rPh sb="4" eb="5">
      <t>シュ</t>
    </rPh>
    <phoneticPr fontId="1"/>
  </si>
  <si>
    <t>人工遺伝子合成</t>
    <rPh sb="0" eb="7">
      <t>ジンコウイデンシゴウセイ</t>
    </rPh>
    <phoneticPr fontId="1"/>
  </si>
  <si>
    <t>gBlocks</t>
  </si>
  <si>
    <t>gBlocks</t>
    <phoneticPr fontId="1"/>
  </si>
  <si>
    <t>(1)～(5)の順に、すべての「白色マス」をご記入下さい。その後、配列名と配列をご入力下さい。どうぞよろしくお願い致します。なお、DNA配列にATGC以外を記入すると、正しい配列長が算出されません。</t>
    <rPh sb="8" eb="9">
      <t>ジュン</t>
    </rPh>
    <rPh sb="23" eb="26">
      <t>キニュウクダ</t>
    </rPh>
    <rPh sb="31" eb="32">
      <t>ゴ</t>
    </rPh>
    <rPh sb="33" eb="36">
      <t>ハイレツメイ</t>
    </rPh>
    <rPh sb="37" eb="39">
      <t>ハイレツ</t>
    </rPh>
    <rPh sb="41" eb="44">
      <t>ニュウリョククダ</t>
    </rPh>
    <rPh sb="47" eb="62">
      <t>d</t>
    </rPh>
    <rPh sb="68" eb="70">
      <t>ハイレツ</t>
    </rPh>
    <rPh sb="75" eb="77">
      <t>イガイ</t>
    </rPh>
    <rPh sb="78" eb="80">
      <t>キニュウ</t>
    </rPh>
    <rPh sb="84" eb="85">
      <t>タダ</t>
    </rPh>
    <rPh sb="87" eb="90">
      <t>ハイレツチョウ</t>
    </rPh>
    <rPh sb="91" eb="93">
      <t>サンシュツ</t>
    </rPh>
    <phoneticPr fontId="1"/>
  </si>
  <si>
    <t>Hu.gapdh Nter</t>
    <phoneticPr fontId="1"/>
  </si>
  <si>
    <t>rubisco Nter</t>
    <phoneticPr fontId="1"/>
  </si>
  <si>
    <t>attcccttgctgttattagaagaaaaaaggaagggaacgagctagcgagaatggcatcctcaatgatctcctcggcagctgttgccaccaccaccagggccagccctgctcaagctagcatggttgcacccttcaacggcctcaaagccgcttcttcattccccatttccaagaagtccgtcgacattacttcccttgccaccaacggtggaagagtccagtgcatgcaggtgtggccaccaaggggactgaagaagtacgagactttgtcatatcttccagatctcaccgacgagcaattgctcaaggaaattgattaccttatccgcagtggatgggttccttgcttggaattcgagttggagaaaggatttgtgtaccgtgaataccacaggtcaccgggatactatgacggacgctactggaccatgtggaaactgcctatgtacggctgcacggacgcaactcaagtgctgaacgaggttggggaatgcctgaaggaatacccaaattgctgggtcaggatcatcggattcgacaacgtccgtcaggtgcagtgcatcagtttcattgccgccaagccaaagggtttctaagccccttcttc</t>
    <phoneticPr fontId="1"/>
  </si>
  <si>
    <t>末端修飾</t>
    <rPh sb="0" eb="4">
      <t>マッタンシュウショク</t>
    </rPh>
    <phoneticPr fontId="1"/>
  </si>
  <si>
    <t>カナマイシン</t>
  </si>
  <si>
    <t>bam</t>
    <phoneticPr fontId="1"/>
  </si>
  <si>
    <t>hind3</t>
    <phoneticPr fontId="1"/>
  </si>
  <si>
    <t>sspi</t>
    <phoneticPr fontId="1"/>
  </si>
  <si>
    <t>kpn</t>
    <phoneticPr fontId="1"/>
  </si>
  <si>
    <t>pst</t>
    <phoneticPr fontId="1"/>
  </si>
  <si>
    <t>gtgcgcagcgggtgcatccctgtccggatgctgcgcctgcggtagagcggccgccatgttgcaaccgggaaggaaatgaatgggcagccgttaggaaagcctgccggtgactaaccctgcgctcctgcctcgatgggtggagtcgcgtgtggcggggaagtcaggtggagcgaggctagctggcccgatttctcctccgggtgatgcttttcctagattattctctgatttggtcgtattgggcgcctggtcaccagggctgcttttaactctggtaaagtggatattgttgccatcaatgaccccttcattga</t>
    <phoneticPr fontId="1"/>
  </si>
  <si>
    <t>5'末端：0bp</t>
  </si>
  <si>
    <t>3'末端：0bp</t>
  </si>
  <si>
    <t>catATG</t>
    <phoneticPr fontId="1"/>
  </si>
  <si>
    <t>5'末端：6bp</t>
  </si>
  <si>
    <t>gtgcgcagcgggtgcatccctgtccggatgctgcgcctgcggtagagcggccgccatgttgcaaccgggaaggaaatgaatgggcagccgttaggaaagcctgccggtgactaaccctgcgctcctgcctcgatgggtggagtcgcgtgtggcggggaagtcaggtggagcgaggctagctggcccgatttctcctccgggtgatgcttttcctagattattctctgatttggtcgtattgggcgcctggtcaccagggctgcttttaactctggtaaagtggatattgttgccatcaatgaccccttcatt</t>
    <phoneticPr fontId="1"/>
  </si>
  <si>
    <t>コード配列：312bp (104AA)</t>
    <phoneticPr fontId="1"/>
  </si>
  <si>
    <t>attcccttgctgttattagaagaaaaaaggaagggaacgagctagcgagaatggcatcctcaatgatctcctcggcagctgttgccaccaccaccagggccagccctgctcaagctagcatggttgcacccttcaacggcctcaaagccgcttcttcattccccatttccaagaagtccgtcgacattacttcccttgccaccaacggtggaagagtccagtgcatgcaggtgtggccaccaaggggactgaagaagtacgagactttgtcatatcttccagatctcaccgacgagcaattgctcaaggaaattgattaccttatccgcagtggatgggttccttgcttggaattcgagttggagaaaggatttgtgtaccgtgaataccacaggtcaccgggatactatgacggacgctactggaccatgtggaaactgcctatgtacggctgcacggacgcaactcaagtgctgaacgaggttggggaatgcctgaaggaatacccaaattgctgggtcaggatcatcggattcgacaacgtccgtcaggtgcagtgcatcagtttcattgccgccaagccaaagggtttctaagccccttctt</t>
    <phoneticPr fontId="1"/>
  </si>
  <si>
    <t>コード配列：606bp (202AA)</t>
    <phoneticPr fontId="1"/>
  </si>
  <si>
    <t>合計：612bp</t>
    <phoneticPr fontId="1"/>
  </si>
  <si>
    <t>合計：312bp</t>
    <phoneticPr fontId="1"/>
  </si>
  <si>
    <t>コード配列
(bp or AA)
末端配列を除く</t>
    <rPh sb="3" eb="5">
      <t>ハイレツ</t>
    </rPh>
    <rPh sb="17" eb="21">
      <t>マッタンハイレツ</t>
    </rPh>
    <rPh sb="22" eb="23">
      <t>ノゾ</t>
    </rPh>
    <phoneticPr fontId="1"/>
  </si>
  <si>
    <t>入力用(5'-code-3')</t>
    <rPh sb="0" eb="3">
      <t>ニュウリョクヨウ</t>
    </rPh>
    <phoneticPr fontId="1"/>
  </si>
  <si>
    <t>GGTACC</t>
    <phoneticPr fontId="1"/>
  </si>
  <si>
    <t>GGTACC</t>
    <phoneticPr fontId="1"/>
  </si>
  <si>
    <t>GGTACC</t>
    <phoneticPr fontId="1"/>
  </si>
  <si>
    <t>GGTACC</t>
    <phoneticPr fontId="1"/>
  </si>
  <si>
    <t>GGTACC</t>
    <phoneticPr fontId="1"/>
  </si>
  <si>
    <t>記入例</t>
    <rPh sb="0" eb="3">
      <t>キニュウレイ</t>
    </rPh>
    <phoneticPr fontId="1"/>
  </si>
  <si>
    <t>GGATCCACC</t>
    <phoneticPr fontId="1"/>
  </si>
  <si>
    <t>CTCGAG</t>
    <phoneticPr fontId="1"/>
  </si>
  <si>
    <t>xh</t>
    <phoneticPr fontId="1"/>
  </si>
  <si>
    <t>←</t>
    <phoneticPr fontId="1"/>
  </si>
  <si>
    <t>↓アミノ酸をコードしている配列のみをご入力下さい。</t>
    <rPh sb="4" eb="5">
      <t>サン</t>
    </rPh>
    <rPh sb="13" eb="15">
      <t>ハイレツ</t>
    </rPh>
    <rPh sb="19" eb="21">
      <t>ニュウリョク</t>
    </rPh>
    <rPh sb="21" eb="22">
      <t>クダ</t>
    </rPh>
    <phoneticPr fontId="1"/>
  </si>
  <si>
    <t>←ここには配列を変更されたくない「ATGC」のみをご記入下さい。</t>
    <rPh sb="5" eb="7">
      <t>ハイレツ</t>
    </rPh>
    <rPh sb="8" eb="10">
      <t>ヘンコウ</t>
    </rPh>
    <rPh sb="26" eb="29">
      <t>キニュウクダ</t>
    </rPh>
    <phoneticPr fontId="1"/>
  </si>
  <si>
    <t>※3'末端側で、配列を変更したくないDNA配列や制限酵素配列を入力して下さい。(ATGCのみ 例：TAAATGAATAG)</t>
    <rPh sb="47" eb="48">
      <t>レイ</t>
    </rPh>
    <phoneticPr fontId="1"/>
  </si>
  <si>
    <t>※5'末端側で、配列を変更したくないDNA配列や制限酵素配列を入力して下さい。（ATGCのみ 例：GAATTC）</t>
    <rPh sb="24" eb="30">
      <t>セイゲンコウソハイレツ</t>
    </rPh>
    <rPh sb="47" eb="48">
      <t>レイ</t>
    </rPh>
    <phoneticPr fontId="1"/>
  </si>
  <si>
    <t>BstZ17I</t>
  </si>
  <si>
    <t>GTATAC</t>
    <phoneticPr fontId="1"/>
  </si>
  <si>
    <t>PmlI</t>
  </si>
  <si>
    <t>PmlI</t>
    <phoneticPr fontId="1"/>
  </si>
  <si>
    <t>CACGTG</t>
    <phoneticPr fontId="1"/>
  </si>
  <si>
    <t>AfeI</t>
  </si>
  <si>
    <t>AfeI</t>
    <phoneticPr fontId="1"/>
  </si>
  <si>
    <t>AGCGCT</t>
    <phoneticPr fontId="1"/>
  </si>
  <si>
    <t>PsiI</t>
  </si>
  <si>
    <t>PsiI</t>
    <phoneticPr fontId="1"/>
  </si>
  <si>
    <t>TTATAA</t>
  </si>
  <si>
    <t>TTATAA</t>
    <phoneticPr fontId="1"/>
  </si>
  <si>
    <t>BstZ171</t>
  </si>
  <si>
    <t>BstZ</t>
    <phoneticPr fontId="1"/>
  </si>
  <si>
    <t>BstZ1</t>
    <phoneticPr fontId="1"/>
  </si>
  <si>
    <t>BstZ17</t>
    <phoneticPr fontId="1"/>
  </si>
  <si>
    <t>PML1</t>
    <phoneticPr fontId="1"/>
  </si>
  <si>
    <t>PML</t>
    <phoneticPr fontId="1"/>
  </si>
  <si>
    <t>AFE1</t>
    <phoneticPr fontId="1"/>
  </si>
  <si>
    <t>AFE</t>
    <phoneticPr fontId="1"/>
  </si>
  <si>
    <t>PS11</t>
    <phoneticPr fontId="1"/>
  </si>
  <si>
    <t>PS1</t>
    <phoneticPr fontId="1"/>
  </si>
  <si>
    <t>BsiWⅠ</t>
  </si>
  <si>
    <t>RsrⅡ</t>
  </si>
  <si>
    <t>CGGWCCG</t>
  </si>
  <si>
    <t>大腸菌</t>
    <rPh sb="0" eb="3">
      <t>ダイチョウキン</t>
    </rPh>
    <phoneticPr fontId="2"/>
  </si>
  <si>
    <t>codon usage：</t>
  </si>
  <si>
    <t>（Escherichia coli）</t>
  </si>
  <si>
    <t>Magnetospirillum magneticum AMB-1</t>
  </si>
  <si>
    <t>Thermococcus kodakarensis</t>
  </si>
  <si>
    <t>codon usage：</t>
    <phoneticPr fontId="16"/>
  </si>
  <si>
    <t>(Arabidopsis thaliana)</t>
    <phoneticPr fontId="16"/>
  </si>
  <si>
    <t>codon usage:</t>
  </si>
  <si>
    <t>(Parietichytrium sarkarianum)</t>
  </si>
  <si>
    <t>(Triticum aestivum)</t>
    <phoneticPr fontId="16"/>
  </si>
  <si>
    <t>http://www.kazusa.or.jp/codon/cgi-bin/showcodon.cgi?species=342108</t>
    <phoneticPr fontId="16"/>
  </si>
  <si>
    <t>http://www.kazusa.or.jp/codon/cgi-bin/showcodon.cgi?species=311400</t>
    <phoneticPr fontId="16"/>
  </si>
  <si>
    <t>シロイヌナズナ</t>
    <phoneticPr fontId="16"/>
  </si>
  <si>
    <t>ラビリンチュラ類</t>
    <rPh sb="7" eb="8">
      <t>ルイ</t>
    </rPh>
    <phoneticPr fontId="16"/>
  </si>
  <si>
    <t>コムギ</t>
    <phoneticPr fontId="16"/>
  </si>
  <si>
    <t>http://www.kazusa.or.jp/codon/cgi-bin/showcodon.cgi?species=4565</t>
    <phoneticPr fontId="16"/>
  </si>
  <si>
    <t>クラミドモナス葉緑体</t>
    <rPh sb="7" eb="10">
      <t>ヨウリョクタイ</t>
    </rPh>
    <phoneticPr fontId="16"/>
  </si>
  <si>
    <t>http://www.kazusa.or.jp/codon/cgi-bin/showcodon.cgi?species=3055.chloroplast</t>
    <phoneticPr fontId="16"/>
  </si>
  <si>
    <t>(chloroplast Chlamydomonas reinhardtii)</t>
    <phoneticPr fontId="16"/>
  </si>
  <si>
    <t>線虫</t>
    <rPh sb="0" eb="2">
      <t>センチュウ</t>
    </rPh>
    <phoneticPr fontId="16"/>
  </si>
  <si>
    <t>http://www.kazusa.or.jp/codon/cgi-bin/showcodon.cgi?species=6239</t>
    <phoneticPr fontId="16"/>
  </si>
  <si>
    <t>(Caenorhabditis elegans)</t>
    <phoneticPr fontId="16"/>
  </si>
  <si>
    <t>大腸菌 (E.coliB)</t>
    <rPh sb="0" eb="3">
      <t>ダイチョウキン</t>
    </rPh>
    <phoneticPr fontId="16"/>
  </si>
  <si>
    <t>http://www.kazusa.or.jp/codon/cgi-bin/showcodon.cgi?species=413997</t>
    <phoneticPr fontId="16"/>
  </si>
  <si>
    <t xml:space="preserve"> （Escherichia coli B)</t>
    <phoneticPr fontId="16"/>
  </si>
  <si>
    <t>大腸菌</t>
    <rPh sb="0" eb="3">
      <t>ダイチョウキン</t>
    </rPh>
    <phoneticPr fontId="16"/>
  </si>
  <si>
    <t>（Escherichia coli K12）</t>
    <phoneticPr fontId="16"/>
  </si>
  <si>
    <t>イネ</t>
    <phoneticPr fontId="16"/>
  </si>
  <si>
    <t>（Oryza sativa）</t>
    <phoneticPr fontId="16"/>
  </si>
  <si>
    <t>http://www.kazusa.or.jp/codon/cgi-bin/showcodon.cgi?species=37762</t>
    <phoneticPr fontId="1"/>
  </si>
  <si>
    <t>http://www.kazusa.or.jp/codon/cgi-bin/showcodon.cgi?species=318829</t>
    <phoneticPr fontId="1"/>
  </si>
  <si>
    <t>Magnaporthe oryzae</t>
    <phoneticPr fontId="1"/>
  </si>
  <si>
    <t>http://www.kazusa.or.jp/codon/cgi-bin/showcodon.cgi?species=311553</t>
    <phoneticPr fontId="1"/>
  </si>
  <si>
    <t>W</t>
    <phoneticPr fontId="1"/>
  </si>
  <si>
    <t>x2</t>
    <phoneticPr fontId="1"/>
  </si>
  <si>
    <t>S</t>
    <phoneticPr fontId="1"/>
  </si>
  <si>
    <t>x3</t>
    <phoneticPr fontId="1"/>
  </si>
  <si>
    <t>GC 含量</t>
    <rPh sb="3" eb="5">
      <t>ガンリョウ</t>
    </rPh>
    <phoneticPr fontId="1"/>
  </si>
  <si>
    <t>A</t>
    <phoneticPr fontId="1"/>
  </si>
  <si>
    <t>:</t>
    <phoneticPr fontId="1"/>
  </si>
  <si>
    <t>T</t>
    <phoneticPr fontId="1"/>
  </si>
  <si>
    <t>G</t>
    <phoneticPr fontId="1"/>
  </si>
  <si>
    <t>C</t>
    <phoneticPr fontId="1"/>
  </si>
  <si>
    <t>使い方</t>
    <rPh sb="0" eb="1">
      <t>ツカ</t>
    </rPh>
    <rPh sb="2" eb="3">
      <t>カタ</t>
    </rPh>
    <phoneticPr fontId="1"/>
  </si>
  <si>
    <t>配列</t>
    <rPh sb="0" eb="2">
      <t>ハイレツ</t>
    </rPh>
    <phoneticPr fontId="1"/>
  </si>
  <si>
    <t>記入用シートに入力した配列NOを下記から選択して下さい。 GCが黒、ATが緑で表示されます。</t>
    <rPh sb="0" eb="3">
      <t>キニュウヨウ</t>
    </rPh>
    <rPh sb="7" eb="9">
      <t>ニュウリョク</t>
    </rPh>
    <rPh sb="11" eb="13">
      <t>ハイレツ</t>
    </rPh>
    <rPh sb="16" eb="18">
      <t>カキ</t>
    </rPh>
    <rPh sb="20" eb="22">
      <t>センタク</t>
    </rPh>
    <rPh sb="24" eb="25">
      <t>クダ</t>
    </rPh>
    <rPh sb="32" eb="33">
      <t>クロ</t>
    </rPh>
    <rPh sb="37" eb="38">
      <t>ミドリ</t>
    </rPh>
    <rPh sb="39" eb="41">
      <t>ヒョウジ</t>
    </rPh>
    <phoneticPr fontId="1"/>
  </si>
  <si>
    <r>
      <t>その後、「</t>
    </r>
    <r>
      <rPr>
        <b/>
        <sz val="11"/>
        <color rgb="FF0070C0"/>
        <rFont val="Calibri"/>
        <family val="3"/>
        <charset val="128"/>
        <scheme val="minor"/>
      </rPr>
      <t>記入用シート</t>
    </r>
    <r>
      <rPr>
        <b/>
        <sz val="11"/>
        <color theme="1"/>
        <rFont val="Calibri"/>
        <family val="3"/>
        <charset val="128"/>
        <scheme val="minor"/>
      </rPr>
      <t>」または、「</t>
    </r>
    <r>
      <rPr>
        <b/>
        <sz val="11"/>
        <color rgb="FF0070C0"/>
        <rFont val="Calibri"/>
        <family val="3"/>
        <charset val="128"/>
        <scheme val="minor"/>
      </rPr>
      <t>コドン変換用シート</t>
    </r>
    <r>
      <rPr>
        <b/>
        <sz val="11"/>
        <color theme="1"/>
        <rFont val="Calibri"/>
        <family val="3"/>
        <charset val="128"/>
        <scheme val="minor"/>
      </rPr>
      <t>」をご記入下さい。</t>
    </r>
    <rPh sb="2" eb="3">
      <t>ゴ</t>
    </rPh>
    <rPh sb="5" eb="8">
      <t>キニュウヨウ</t>
    </rPh>
    <rPh sb="20" eb="23">
      <t>ヘンカンヨウ</t>
    </rPh>
    <rPh sb="29" eb="32">
      <t>キニュウクダ</t>
    </rPh>
    <phoneticPr fontId="1"/>
  </si>
  <si>
    <t>(数字も入力も可能です)</t>
    <rPh sb="1" eb="3">
      <t>スウジ</t>
    </rPh>
    <rPh sb="4" eb="6">
      <t>ニュウリョク</t>
    </rPh>
    <rPh sb="7" eb="9">
      <t>カノウ</t>
    </rPh>
    <phoneticPr fontId="1"/>
  </si>
  <si>
    <t>Genes</t>
    <phoneticPr fontId="1"/>
  </si>
  <si>
    <t>gBlocks</t>
    <phoneticPr fontId="1"/>
  </si>
  <si>
    <t>Genes</t>
    <phoneticPr fontId="1"/>
  </si>
  <si>
    <t>Integrated DNA Technologies 株式会社</t>
  </si>
  <si>
    <t>R&amp;D Development</t>
  </si>
  <si>
    <r>
      <t>◆お客様情報（オリゴ納品先）　</t>
    </r>
    <r>
      <rPr>
        <b/>
        <sz val="14"/>
        <color indexed="10"/>
        <rFont val="ＭＳ Ｐゴシック"/>
        <family val="2"/>
      </rPr>
      <t>※必ずご記入ください</t>
    </r>
  </si>
  <si>
    <t>ご紹介 (同僚・ラボメンバーより）</t>
    <rPh sb="1" eb="3">
      <t>ショウカイ</t>
    </rPh>
    <rPh sb="5" eb="7">
      <t>ドウリョウ</t>
    </rPh>
    <phoneticPr fontId="2"/>
  </si>
  <si>
    <t>Normal PCR</t>
    <phoneticPr fontId="2"/>
  </si>
  <si>
    <t>ご所属名：</t>
    <rPh sb="1" eb="3">
      <t>ショゾク</t>
    </rPh>
    <rPh sb="3" eb="4">
      <t>メイ</t>
    </rPh>
    <phoneticPr fontId="8"/>
  </si>
  <si>
    <t>※</t>
    <phoneticPr fontId="4"/>
  </si>
  <si>
    <t>ご紹介（代理店様より）</t>
    <rPh sb="1" eb="3">
      <t>ショウカイ</t>
    </rPh>
    <rPh sb="4" eb="7">
      <t>ダイリテン</t>
    </rPh>
    <rPh sb="7" eb="8">
      <t>サマ</t>
    </rPh>
    <phoneticPr fontId="2"/>
  </si>
  <si>
    <t>qPCR</t>
    <phoneticPr fontId="2"/>
  </si>
  <si>
    <t>ご依頼者名：</t>
    <rPh sb="1" eb="4">
      <t>イライシャ</t>
    </rPh>
    <rPh sb="4" eb="5">
      <t>メイ</t>
    </rPh>
    <phoneticPr fontId="8"/>
  </si>
  <si>
    <t>ご紹介(IDT・MBLより）</t>
    <rPh sb="1" eb="3">
      <t>ショウカイ</t>
    </rPh>
    <phoneticPr fontId="2"/>
  </si>
  <si>
    <t>ddPCR</t>
    <phoneticPr fontId="2"/>
  </si>
  <si>
    <t>ふりがな：</t>
    <phoneticPr fontId="8"/>
  </si>
  <si>
    <t>以前海外で使ったことが有る</t>
    <rPh sb="0" eb="2">
      <t>イゼン</t>
    </rPh>
    <rPh sb="2" eb="4">
      <t>カイガイ</t>
    </rPh>
    <rPh sb="5" eb="6">
      <t>ツカ</t>
    </rPh>
    <rPh sb="11" eb="12">
      <t>ア</t>
    </rPh>
    <phoneticPr fontId="2"/>
  </si>
  <si>
    <t>人工遺伝子合成</t>
    <rPh sb="0" eb="7">
      <t>ジンコウイデンシゴウセイ</t>
    </rPh>
    <phoneticPr fontId="2"/>
  </si>
  <si>
    <t>郵便番号：</t>
    <rPh sb="0" eb="2">
      <t>ユウビン</t>
    </rPh>
    <rPh sb="2" eb="3">
      <t>バン</t>
    </rPh>
    <rPh sb="3" eb="4">
      <t>ゴウ</t>
    </rPh>
    <phoneticPr fontId="8"/>
  </si>
  <si>
    <t>以前日本で使ったことが有る</t>
    <rPh sb="0" eb="4">
      <t>イゼンニホン</t>
    </rPh>
    <rPh sb="5" eb="6">
      <t>ツカ</t>
    </rPh>
    <rPh sb="11" eb="12">
      <t>ア</t>
    </rPh>
    <phoneticPr fontId="2"/>
  </si>
  <si>
    <t>gBlocks</t>
    <phoneticPr fontId="2"/>
  </si>
  <si>
    <t>住所：</t>
    <rPh sb="0" eb="2">
      <t>ジュウショ</t>
    </rPh>
    <phoneticPr fontId="8"/>
  </si>
  <si>
    <t>論文を参照して</t>
    <rPh sb="0" eb="2">
      <t>ロンブン</t>
    </rPh>
    <rPh sb="3" eb="5">
      <t>サンショウ</t>
    </rPh>
    <phoneticPr fontId="2"/>
  </si>
  <si>
    <t>長鎖RNA転写</t>
    <rPh sb="0" eb="2">
      <t>チョウサ</t>
    </rPh>
    <rPh sb="5" eb="7">
      <t>テンシャ</t>
    </rPh>
    <phoneticPr fontId="2"/>
  </si>
  <si>
    <t>住所(かな）：</t>
    <rPh sb="0" eb="2">
      <t>ジュウショ</t>
    </rPh>
    <phoneticPr fontId="8"/>
  </si>
  <si>
    <t>インターネットで調べて</t>
    <rPh sb="8" eb="9">
      <t>シラ</t>
    </rPh>
    <phoneticPr fontId="2"/>
  </si>
  <si>
    <t>Ultramer</t>
    <phoneticPr fontId="2"/>
  </si>
  <si>
    <t>TEL：</t>
    <phoneticPr fontId="8"/>
  </si>
  <si>
    <t>雑誌広告で</t>
    <rPh sb="0" eb="2">
      <t>ザッシ</t>
    </rPh>
    <rPh sb="2" eb="4">
      <t>コウコク</t>
    </rPh>
    <phoneticPr fontId="2"/>
  </si>
  <si>
    <t>SNP解析</t>
    <rPh sb="3" eb="5">
      <t>カイセキ</t>
    </rPh>
    <phoneticPr fontId="2"/>
  </si>
  <si>
    <t>FAX：</t>
    <phoneticPr fontId="8"/>
  </si>
  <si>
    <t>学会・展示会</t>
    <rPh sb="0" eb="2">
      <t>ガッカイ</t>
    </rPh>
    <phoneticPr fontId="2"/>
  </si>
  <si>
    <t>変異導入</t>
    <rPh sb="0" eb="4">
      <t>ヘンイドウニュウ</t>
    </rPh>
    <phoneticPr fontId="2"/>
  </si>
  <si>
    <t>E-mailアドレス：</t>
    <phoneticPr fontId="8"/>
  </si>
  <si>
    <t>SNSで</t>
    <phoneticPr fontId="2"/>
  </si>
  <si>
    <t>変異検出</t>
    <rPh sb="0" eb="2">
      <t>ヘンイ</t>
    </rPh>
    <rPh sb="2" eb="4">
      <t>ケンシュツ</t>
    </rPh>
    <phoneticPr fontId="2"/>
  </si>
  <si>
    <t>IDTを知ったきっかけ：</t>
    <rPh sb="4" eb="5">
      <t>シ</t>
    </rPh>
    <phoneticPr fontId="2"/>
  </si>
  <si>
    <t>プルダウンメニューよりご選択下さい。手入力も可能です。</t>
    <rPh sb="12" eb="15">
      <t>センタククダ</t>
    </rPh>
    <rPh sb="18" eb="21">
      <t>テニュウリョク</t>
    </rPh>
    <rPh sb="22" eb="24">
      <t>カノウ</t>
    </rPh>
    <phoneticPr fontId="2"/>
  </si>
  <si>
    <t>チラシをみて</t>
    <phoneticPr fontId="2"/>
  </si>
  <si>
    <t>次世代シーケンス</t>
    <rPh sb="0" eb="3">
      <t>ジセダイ</t>
    </rPh>
    <phoneticPr fontId="2"/>
  </si>
  <si>
    <t>興味のある製品や
実験用途：</t>
    <rPh sb="0" eb="2">
      <t>キョウミ</t>
    </rPh>
    <rPh sb="5" eb="7">
      <t>セイヒン</t>
    </rPh>
    <rPh sb="9" eb="11">
      <t>ジッケン</t>
    </rPh>
    <rPh sb="11" eb="13">
      <t>ヨウト</t>
    </rPh>
    <phoneticPr fontId="2"/>
  </si>
  <si>
    <t>プルダウンメニューよりご選択下さい。</t>
    <rPh sb="12" eb="14">
      <t>センタク</t>
    </rPh>
    <rPh sb="14" eb="15">
      <t>クダ</t>
    </rPh>
    <phoneticPr fontId="2"/>
  </si>
  <si>
    <t>メールマガジンを見て</t>
    <rPh sb="8" eb="9">
      <t>ミ</t>
    </rPh>
    <phoneticPr fontId="2"/>
  </si>
  <si>
    <t>コンストラクション</t>
    <phoneticPr fontId="2"/>
  </si>
  <si>
    <t>自由記述欄：</t>
    <rPh sb="0" eb="4">
      <t>ジユウキジュツ</t>
    </rPh>
    <rPh sb="4" eb="5">
      <t>ラン</t>
    </rPh>
    <phoneticPr fontId="2"/>
  </si>
  <si>
    <t>その他 (直接ご記入頂ければ幸いです）</t>
    <rPh sb="2" eb="3">
      <t>タ</t>
    </rPh>
    <rPh sb="5" eb="7">
      <t>チョクセツ</t>
    </rPh>
    <rPh sb="8" eb="10">
      <t>キニュウ</t>
    </rPh>
    <rPh sb="10" eb="11">
      <t>イタダ</t>
    </rPh>
    <rPh sb="14" eb="15">
      <t>サイワ</t>
    </rPh>
    <phoneticPr fontId="2"/>
  </si>
  <si>
    <t>ゲノム編集</t>
    <rPh sb="3" eb="5">
      <t>ヘンシュウ</t>
    </rPh>
    <phoneticPr fontId="2"/>
  </si>
  <si>
    <t>修飾オリゴ合成</t>
    <rPh sb="0" eb="2">
      <t>シュウショク</t>
    </rPh>
    <rPh sb="5" eb="7">
      <t>ゴウセイ</t>
    </rPh>
    <phoneticPr fontId="2"/>
  </si>
  <si>
    <t>その他(自由記述に記載頂けますと幸いです。)</t>
    <rPh sb="2" eb="3">
      <t>タ</t>
    </rPh>
    <rPh sb="4" eb="8">
      <t>ジユウキジュツ</t>
    </rPh>
    <rPh sb="9" eb="12">
      <t>キサイイタダ</t>
    </rPh>
    <rPh sb="16" eb="17">
      <t>サイワ</t>
    </rPh>
    <phoneticPr fontId="2"/>
  </si>
  <si>
    <r>
      <t>◆代理店情報　</t>
    </r>
    <r>
      <rPr>
        <b/>
        <sz val="14"/>
        <color indexed="10"/>
        <rFont val="ＭＳ Ｐゴシック"/>
        <family val="2"/>
      </rPr>
      <t>※必ずご記入ください</t>
    </r>
  </si>
  <si>
    <t>ご指定代理店名：</t>
    <rPh sb="1" eb="3">
      <t>シテイ</t>
    </rPh>
    <rPh sb="3" eb="6">
      <t>ダイリテン</t>
    </rPh>
    <rPh sb="6" eb="7">
      <t>メイ</t>
    </rPh>
    <phoneticPr fontId="8"/>
  </si>
  <si>
    <t>プルダウンメニューよりご選択下さい。手入力も可能です。</t>
    <phoneticPr fontId="2"/>
  </si>
  <si>
    <t>営業所名：</t>
    <rPh sb="0" eb="3">
      <t>エイギョウショ</t>
    </rPh>
    <rPh sb="3" eb="4">
      <t>メイ</t>
    </rPh>
    <phoneticPr fontId="2"/>
  </si>
  <si>
    <t>※1</t>
    <phoneticPr fontId="2"/>
  </si>
  <si>
    <t>電話番号：</t>
    <rPh sb="0" eb="4">
      <t>デンワバンゴウ</t>
    </rPh>
    <phoneticPr fontId="8"/>
  </si>
  <si>
    <t>代理店担当者名：</t>
    <rPh sb="0" eb="3">
      <t>ダイリテン</t>
    </rPh>
    <rPh sb="3" eb="6">
      <t>タントウシャ</t>
    </rPh>
    <rPh sb="6" eb="7">
      <t>メイ</t>
    </rPh>
    <phoneticPr fontId="8"/>
  </si>
  <si>
    <t>担当者メールアドレス：</t>
    <rPh sb="0" eb="3">
      <t>タントウシャ</t>
    </rPh>
    <phoneticPr fontId="2"/>
  </si>
  <si>
    <t>発送先 ：</t>
    <rPh sb="0" eb="3">
      <t>ハッソウサキ</t>
    </rPh>
    <phoneticPr fontId="4"/>
  </si>
  <si>
    <t>お客様へ直送 ( 先生のご記載の住所に直接お送り致します）</t>
    <rPh sb="1" eb="3">
      <t>キャクサマ</t>
    </rPh>
    <rPh sb="4" eb="6">
      <t>チョクソウ</t>
    </rPh>
    <rPh sb="9" eb="11">
      <t>センセイ</t>
    </rPh>
    <rPh sb="13" eb="15">
      <t>キサイ</t>
    </rPh>
    <rPh sb="16" eb="18">
      <t>ジュウショ</t>
    </rPh>
    <rPh sb="19" eb="21">
      <t>チョクセツ</t>
    </rPh>
    <rPh sb="22" eb="23">
      <t>オク</t>
    </rPh>
    <rPh sb="24" eb="25">
      <t>イタ</t>
    </rPh>
    <phoneticPr fontId="4"/>
  </si>
  <si>
    <t>※1…ご発注前に見積書が必要な場合は必ずご記入下さい。代理店様より正式な見積書をお送りさせて頂きます。
        また、送付先も代理店様に限定させて頂きます。ご了承下さい。</t>
    <rPh sb="4" eb="7">
      <t>ハッチュウマエ</t>
    </rPh>
    <rPh sb="8" eb="11">
      <t>ミツモリショ</t>
    </rPh>
    <rPh sb="12" eb="14">
      <t>ヒツヨウ</t>
    </rPh>
    <rPh sb="15" eb="17">
      <t>バアイ</t>
    </rPh>
    <rPh sb="18" eb="19">
      <t>カナラ</t>
    </rPh>
    <rPh sb="21" eb="24">
      <t>キニュウクダ</t>
    </rPh>
    <rPh sb="27" eb="31">
      <t>ダイリテンサマ</t>
    </rPh>
    <rPh sb="33" eb="35">
      <t>セイシキ</t>
    </rPh>
    <rPh sb="36" eb="39">
      <t>ミツモリショ</t>
    </rPh>
    <rPh sb="41" eb="42">
      <t>オク</t>
    </rPh>
    <rPh sb="46" eb="47">
      <t>イタダ</t>
    </rPh>
    <rPh sb="63" eb="66">
      <t>ソウフサキ</t>
    </rPh>
    <rPh sb="67" eb="71">
      <t>ダイリテンサマ</t>
    </rPh>
    <rPh sb="72" eb="74">
      <t>ゲンテイ</t>
    </rPh>
    <rPh sb="77" eb="78">
      <t>イタダ</t>
    </rPh>
    <rPh sb="83" eb="85">
      <t>リョウショウ</t>
    </rPh>
    <rPh sb="85" eb="86">
      <t>クダ</t>
    </rPh>
    <phoneticPr fontId="2"/>
  </si>
  <si>
    <t>代理店に送付 （一旦代理店様にお送りし、代理店様から先生にお渡し頂きます）</t>
    <rPh sb="0" eb="3">
      <t>ダイリテン</t>
    </rPh>
    <rPh sb="4" eb="6">
      <t>ソウフ</t>
    </rPh>
    <rPh sb="8" eb="14">
      <t>イッタンダイリテンサマ</t>
    </rPh>
    <rPh sb="16" eb="17">
      <t>オク</t>
    </rPh>
    <rPh sb="20" eb="24">
      <t>ダイリテンサマ</t>
    </rPh>
    <rPh sb="26" eb="28">
      <t>センセイ</t>
    </rPh>
    <rPh sb="30" eb="31">
      <t>ワタ</t>
    </rPh>
    <rPh sb="32" eb="33">
      <t>イタダ</t>
    </rPh>
    <phoneticPr fontId="4"/>
  </si>
  <si>
    <r>
      <t xml:space="preserve">◆ご要望事項   </t>
    </r>
    <r>
      <rPr>
        <sz val="11"/>
        <color indexed="10"/>
        <rFont val="ＭＳ Ｐゴシック"/>
        <family val="2"/>
      </rPr>
      <t>※例えば弊社からお送りする「確認書」「発送連絡」に、上記代理店担当者様以外でCCに加えたい方が</t>
    </r>
  </si>
  <si>
    <t xml:space="preserve">      いらっしゃる場合や、特定の住所にお送りしたい場合などは、こちらにご記入下さい。</t>
    <rPh sb="16" eb="18">
      <t>トクテイ</t>
    </rPh>
    <rPh sb="19" eb="21">
      <t>ジュウショ</t>
    </rPh>
    <rPh sb="23" eb="24">
      <t>オク</t>
    </rPh>
    <rPh sb="28" eb="30">
      <t>バアイ</t>
    </rPh>
    <phoneticPr fontId="2"/>
  </si>
  <si>
    <t>◆ 下記注意事項をご確認下さい</t>
    <rPh sb="2" eb="4">
      <t>カキ</t>
    </rPh>
    <rPh sb="4" eb="8">
      <t>チュウイジコウ</t>
    </rPh>
    <rPh sb="10" eb="13">
      <t>カクニンクダ</t>
    </rPh>
    <phoneticPr fontId="2"/>
  </si>
  <si>
    <t>■ お支払いについて</t>
    <phoneticPr fontId="2"/>
  </si>
  <si>
    <t>上記でご指定頂きました販売代理店様よりご請求させて頂きます。</t>
    <rPh sb="0" eb="2">
      <t>ジョウキ</t>
    </rPh>
    <phoneticPr fontId="2"/>
  </si>
  <si>
    <t>■ 送料について</t>
    <phoneticPr fontId="2"/>
  </si>
  <si>
    <t>2016年2月より、送料・手数料は無料となりました。。</t>
    <rPh sb="4" eb="5">
      <t>ネン</t>
    </rPh>
    <rPh sb="6" eb="7">
      <t>ガツ</t>
    </rPh>
    <rPh sb="10" eb="12">
      <t>ソウリョウ</t>
    </rPh>
    <rPh sb="13" eb="16">
      <t>テスウリョウ</t>
    </rPh>
    <rPh sb="17" eb="19">
      <t>ムリョウ</t>
    </rPh>
    <phoneticPr fontId="2"/>
  </si>
  <si>
    <t>■メールマガジンについて</t>
    <phoneticPr fontId="2"/>
  </si>
  <si>
    <t>弊社から発行するメールマガジンに自動的に登録させて頂きます。新製品やキャンペーンの情報、製品の使い方等を案内させて</t>
    <rPh sb="0" eb="2">
      <t>ヘイシャ</t>
    </rPh>
    <rPh sb="4" eb="6">
      <t>ハッコウ</t>
    </rPh>
    <rPh sb="16" eb="19">
      <t>ジドウテキ</t>
    </rPh>
    <rPh sb="20" eb="22">
      <t>トウロク</t>
    </rPh>
    <rPh sb="25" eb="26">
      <t>イタダ</t>
    </rPh>
    <rPh sb="30" eb="33">
      <t>シンセイヒン</t>
    </rPh>
    <rPh sb="41" eb="43">
      <t>ジョウホウ</t>
    </rPh>
    <rPh sb="44" eb="46">
      <t>セイヒン</t>
    </rPh>
    <rPh sb="47" eb="48">
      <t>ツカ</t>
    </rPh>
    <rPh sb="49" eb="50">
      <t>カタ</t>
    </rPh>
    <rPh sb="50" eb="51">
      <t>トウ</t>
    </rPh>
    <rPh sb="52" eb="54">
      <t>アンナイ</t>
    </rPh>
    <phoneticPr fontId="2"/>
  </si>
  <si>
    <t>頂きます。ご不要の場合は、メールマガジンの末尾に簡単に解除出来るフォームを設けておりますので、そちらからご解約下さい。</t>
    <rPh sb="0" eb="1">
      <t>イタダ</t>
    </rPh>
    <rPh sb="6" eb="8">
      <t>フヨウ</t>
    </rPh>
    <rPh sb="9" eb="11">
      <t>バアイ</t>
    </rPh>
    <rPh sb="21" eb="23">
      <t>マツビ</t>
    </rPh>
    <rPh sb="24" eb="26">
      <t>カンタン</t>
    </rPh>
    <rPh sb="27" eb="31">
      <t>カイジョデキ</t>
    </rPh>
    <rPh sb="37" eb="38">
      <t>モウ</t>
    </rPh>
    <rPh sb="53" eb="56">
      <t>カイヤククダ</t>
    </rPh>
    <phoneticPr fontId="2"/>
  </si>
  <si>
    <t>※新規登録の際は、注意事項に承認したものとさせて頂きます。ご了承下さい。</t>
    <rPh sb="1" eb="5">
      <t>シンキトウロク</t>
    </rPh>
    <rPh sb="6" eb="7">
      <t>サイ</t>
    </rPh>
    <rPh sb="9" eb="13">
      <t>チュウイジコウ</t>
    </rPh>
    <rPh sb="14" eb="16">
      <t>ショウニン</t>
    </rPh>
    <rPh sb="24" eb="25">
      <t>イタダ</t>
    </rPh>
    <rPh sb="30" eb="33">
      <t>リョウショウクダ</t>
    </rPh>
    <phoneticPr fontId="2"/>
  </si>
  <si>
    <t>◆お問合せ先</t>
    <rPh sb="2" eb="4">
      <t>ﾄｲｱﾜ</t>
    </rPh>
    <rPh sb="5" eb="6">
      <t>ｻｷ</t>
    </rPh>
    <phoneticPr fontId="11" type="noConversion"/>
  </si>
  <si>
    <t>japan-cc@idtdna.com</t>
  </si>
  <si>
    <t>TEL：</t>
    <phoneticPr fontId="11" type="noConversion"/>
  </si>
  <si>
    <t>03-6865-1217</t>
    <phoneticPr fontId="8"/>
  </si>
  <si>
    <t>03-6865-1218</t>
    <phoneticPr fontId="8"/>
  </si>
  <si>
    <t>03-6865-1217</t>
  </si>
  <si>
    <t>03-6865-1218</t>
  </si>
  <si>
    <r>
      <t>必要事項をご記入後、ご記入頂いた本フォームを、</t>
    </r>
    <r>
      <rPr>
        <b/>
        <sz val="11"/>
        <color indexed="12"/>
        <rFont val="ＭＳ Ｐゴシック"/>
        <family val="3"/>
        <charset val="128"/>
      </rPr>
      <t xml:space="preserve">japan-cc@idtdna.com </t>
    </r>
    <r>
      <rPr>
        <b/>
        <sz val="11"/>
        <color indexed="8"/>
        <rFont val="ＭＳ Ｐゴシック"/>
        <family val="3"/>
        <charset val="128"/>
      </rPr>
      <t>まで送信ください。</t>
    </r>
  </si>
  <si>
    <t>お見積をお送り致します。合成を行うとの回答があり次第、受注確認のため、E-mailにて弊社より受注確認書を</t>
  </si>
  <si>
    <t>お送りし、並行して依頼を頂いた配列の合成を開始させて頂きます。</t>
  </si>
  <si>
    <t>ver.0.32</t>
  </si>
  <si>
    <t>IDT 人工遺伝子合成,gBlocks 配列記入フォーム（コドン変換無し）</t>
  </si>
  <si>
    <t>IDT 人工遺伝子合成,gBlocks 配列記入フォーム（要コドン変換）</t>
  </si>
  <si>
    <t>IDT 人工遺伝子合成 配列記入フォーム（要コドン変換-一括）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</si>
</sst>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本&quot;"/>
    <numFmt numFmtId="165" formatCode="0.00_ "/>
    <numFmt numFmtId="166" formatCode="0_);[Red]\(0\)"/>
  </numFmts>
  <fonts count="78">
    <font>
      <sz val="11"/>
      <color theme="1"/>
      <name val="Calibri"/>
      <family val="2"/>
      <scheme val="minor"/>
    </font>
    <font>
      <sz val="6"/>
      <name val="Calibri"/>
      <family val="3"/>
      <charset val="128"/>
      <scheme val="minor"/>
    </font>
    <font>
      <b/>
      <sz val="11"/>
      <color theme="1"/>
      <name val="Calibri"/>
      <family val="3"/>
      <charset val="128"/>
      <scheme val="minor"/>
    </font>
    <font>
      <sz val="11"/>
      <name val="Calibri"/>
      <family val="2"/>
      <scheme val="minor"/>
    </font>
    <font>
      <sz val="11"/>
      <color theme="1"/>
      <name val="Calibri"/>
      <family val="3"/>
      <charset val="128"/>
      <scheme val="minor"/>
    </font>
    <font>
      <b/>
      <sz val="11"/>
      <color theme="0"/>
      <name val="Calibri"/>
      <family val="3"/>
      <charset val="128"/>
      <scheme val="minor"/>
    </font>
    <font>
      <sz val="11"/>
      <color theme="0"/>
      <name val="Calibri"/>
      <family val="2"/>
      <scheme val="minor"/>
    </font>
    <font>
      <sz val="11"/>
      <color rgb="FF002060"/>
      <name val="Calibri"/>
      <family val="2"/>
      <scheme val="minor"/>
    </font>
    <font>
      <sz val="11"/>
      <color rgb="FFCCECFF"/>
      <name val="Calibri"/>
      <family val="2"/>
      <scheme val="minor"/>
    </font>
    <font>
      <b/>
      <sz val="12"/>
      <color theme="0"/>
      <name val="Calibri"/>
      <family val="3"/>
      <charset val="128"/>
      <scheme val="minor"/>
    </font>
    <font>
      <sz val="12"/>
      <color rgb="FF002060"/>
      <name val="Calibri"/>
      <family val="3"/>
      <charset val="128"/>
      <scheme val="minor"/>
    </font>
    <font>
      <sz val="12"/>
      <color theme="0"/>
      <name val="Calibri"/>
      <family val="3"/>
      <charset val="128"/>
      <scheme val="minor"/>
    </font>
    <font>
      <sz val="11"/>
      <color theme="1"/>
      <name val="ＭＳ Ｐゴシック"/>
      <family val="2"/>
    </font>
    <font>
      <sz val="10"/>
      <color rgb="FF000000"/>
      <name val="Arial Unicode MS"/>
      <family val="3"/>
      <charset val="128"/>
    </font>
    <font>
      <b/>
      <sz val="11"/>
      <color theme="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u/>
      <sz val="11"/>
      <color indexed="12"/>
      <name val="ＭＳ Ｐゴシック"/>
      <family val="3"/>
      <charset val="128"/>
    </font>
    <font>
      <sz val="10"/>
      <name val="Arial"/>
      <family val="2"/>
    </font>
    <font>
      <b/>
      <sz val="10"/>
      <name val="Arial"/>
      <family val="2"/>
    </font>
    <font>
      <b/>
      <sz val="14"/>
      <color indexed="10"/>
      <name val="Arial"/>
      <family val="2"/>
    </font>
    <font>
      <b/>
      <sz val="12"/>
      <name val="Arial"/>
      <family val="2"/>
    </font>
    <font>
      <b/>
      <sz val="11"/>
      <color indexed="12"/>
      <name val="ＭＳ Ｐゴシック"/>
      <family val="3"/>
      <charset val="128"/>
    </font>
    <font>
      <b/>
      <sz val="11"/>
      <color indexed="8"/>
      <name val="ＭＳ Ｐゴシック"/>
      <family val="3"/>
      <charset val="128"/>
    </font>
    <font>
      <sz val="11"/>
      <color indexed="8"/>
      <name val="ＭＳ Ｐゴシック"/>
      <family val="3"/>
      <charset val="128"/>
    </font>
    <font>
      <b/>
      <sz val="11"/>
      <color indexed="14"/>
      <name val="ＭＳ Ｐゴシック"/>
      <family val="3"/>
      <charset val="128"/>
    </font>
    <font>
      <sz val="11"/>
      <name val="Arial"/>
      <family val="2"/>
    </font>
    <font>
      <b/>
      <sz val="11"/>
      <color indexed="10"/>
      <name val="Arial"/>
      <family val="2"/>
    </font>
    <font>
      <b/>
      <sz val="11"/>
      <name val="Arial"/>
      <family val="2"/>
    </font>
    <font>
      <b/>
      <sz val="11"/>
      <color rgb="FF0070C0"/>
      <name val="Calibri"/>
      <family val="3"/>
      <charset val="128"/>
      <scheme val="minor"/>
    </font>
    <font>
      <b/>
      <sz val="11"/>
      <color rgb="FF0070C0"/>
      <name val="ＭＳ Ｐゴシック"/>
      <family val="3"/>
      <charset val="128"/>
    </font>
    <font>
      <b/>
      <sz val="11"/>
      <color rgb="FFFF0000"/>
      <name val="Calibri"/>
      <family val="3"/>
      <charset val="128"/>
      <scheme val="minor"/>
    </font>
    <font>
      <b/>
      <sz val="11"/>
      <name val="Calibri"/>
      <family val="3"/>
      <charset val="128"/>
      <scheme val="minor"/>
    </font>
    <font>
      <sz val="10"/>
      <color theme="1"/>
      <name val="Arial Unicode MS"/>
      <family val="3"/>
      <charset val="128"/>
    </font>
    <font>
      <sz val="10"/>
      <color rgb="FFFF0000"/>
      <name val="Arial Unicode MS"/>
      <family val="3"/>
      <charset val="128"/>
    </font>
    <font>
      <sz val="11"/>
      <color rgb="FFFF0000"/>
      <name val="Calibri"/>
      <family val="2"/>
      <scheme val="minor"/>
    </font>
    <font>
      <u/>
      <sz val="11"/>
      <color theme="1"/>
      <name val="Calibri"/>
      <family val="3"/>
      <charset val="128"/>
      <scheme val="minor"/>
    </font>
    <font>
      <sz val="12"/>
      <name val="Calibri"/>
      <family val="3"/>
      <charset val="128"/>
      <scheme val="minor"/>
    </font>
    <font>
      <sz val="11"/>
      <name val="Calibri"/>
      <family val="3"/>
      <charset val="128"/>
      <scheme val="minor"/>
    </font>
    <font>
      <sz val="10"/>
      <name val="Arial Unicode MS"/>
      <family val="3"/>
      <charset val="128"/>
    </font>
    <font>
      <b/>
      <sz val="14"/>
      <color theme="0"/>
      <name val="Calibri"/>
      <family val="3"/>
      <charset val="128"/>
      <scheme val="minor"/>
    </font>
    <font>
      <sz val="11"/>
      <color theme="0"/>
      <name val="Calibri"/>
      <family val="3"/>
      <charset val="128"/>
      <scheme val="minor"/>
    </font>
    <font>
      <b/>
      <sz val="11"/>
      <color rgb="FF002060"/>
      <name val="Calibri"/>
      <family val="3"/>
      <charset val="128"/>
      <scheme val="minor"/>
    </font>
    <font>
      <sz val="9"/>
      <color theme="1"/>
      <name val="Calibri"/>
      <family val="3"/>
      <charset val="128"/>
      <scheme val="minor"/>
    </font>
    <font>
      <sz val="11"/>
      <color rgb="FFCCECFF"/>
      <name val="Calibri"/>
      <family val="3"/>
      <charset val="128"/>
      <scheme val="minor"/>
    </font>
    <font>
      <sz val="12"/>
      <color rgb="FFFF0000"/>
      <name val="Calibri"/>
      <family val="3"/>
      <charset val="128"/>
      <scheme val="minor"/>
    </font>
    <font>
      <sz val="11"/>
      <color rgb="FFFF0000"/>
      <name val="Calibri"/>
      <family val="3"/>
      <charset val="128"/>
      <scheme val="minor"/>
    </font>
    <font>
      <sz val="11"/>
      <color rgb="FF002060"/>
      <name val="Calibri"/>
      <family val="3"/>
      <charset val="128"/>
      <scheme val="minor"/>
    </font>
    <font>
      <sz val="12"/>
      <color theme="0" tint="-0.249977111117893"/>
      <name val="Calibri"/>
      <family val="3"/>
      <charset val="128"/>
      <scheme val="minor"/>
    </font>
    <font>
      <sz val="11"/>
      <color theme="0" tint="-0.249977111117893"/>
      <name val="Calibri"/>
      <family val="3"/>
      <charset val="128"/>
      <scheme val="minor"/>
    </font>
    <font>
      <sz val="12"/>
      <color theme="0" tint="-0.34998626667073579"/>
      <name val="Calibri"/>
      <family val="3"/>
      <charset val="128"/>
      <scheme val="minor"/>
    </font>
    <font>
      <sz val="11"/>
      <color rgb="FFFF0000"/>
      <name val="ＭＳ Ｐゴシック"/>
      <family val="2"/>
    </font>
    <font>
      <sz val="11"/>
      <color rgb="FF000000"/>
      <name val="ＭＳ Ｐゴシック"/>
      <family val="2"/>
    </font>
    <font>
      <sz val="6"/>
      <color theme="0"/>
      <name val="Calibri"/>
      <family val="2"/>
      <scheme val="minor"/>
    </font>
    <font>
      <sz val="11"/>
      <color rgb="FFAAFFFF"/>
      <name val="Calibri"/>
      <family val="2"/>
      <scheme val="minor"/>
    </font>
    <font>
      <sz val="28"/>
      <name val="ＭＳ Ｐゴシック"/>
      <family val="2"/>
    </font>
    <font>
      <sz val="11"/>
      <color rgb="FF002060"/>
      <name val="ＭＳ Ｐゴシック"/>
      <family val="2"/>
    </font>
    <font>
      <b/>
      <sz val="11"/>
      <name val="ＭＳ Ｐゴシック"/>
      <family val="2"/>
    </font>
    <font>
      <b/>
      <sz val="24"/>
      <name val="ＭＳ Ｐゴシック"/>
      <family val="2"/>
    </font>
    <font>
      <b/>
      <sz val="10"/>
      <color rgb="FFFF0000"/>
      <name val="ＭＳ Ｐゴシック"/>
      <family val="2"/>
    </font>
    <font>
      <b/>
      <sz val="11"/>
      <color rgb="FF002060"/>
      <name val="ＭＳ Ｐゴシック"/>
      <family val="2"/>
    </font>
    <font>
      <b/>
      <sz val="14"/>
      <name val="ＭＳ Ｐゴシック"/>
      <family val="2"/>
    </font>
    <font>
      <b/>
      <sz val="14"/>
      <color indexed="10"/>
      <name val="ＭＳ Ｐゴシック"/>
      <family val="2"/>
    </font>
    <font>
      <sz val="10"/>
      <color rgb="FFFF0000"/>
      <name val="ＭＳ Ｐゴシック"/>
      <family val="2"/>
    </font>
    <font>
      <b/>
      <sz val="10"/>
      <name val="ＭＳ Ｐゴシック"/>
      <family val="2"/>
    </font>
    <font>
      <sz val="10"/>
      <name val="ＭＳ Ｐゴシック"/>
      <family val="2"/>
    </font>
    <font>
      <sz val="10"/>
      <color rgb="FF002060"/>
      <name val="ＭＳ Ｐゴシック"/>
      <family val="2"/>
    </font>
    <font>
      <sz val="9"/>
      <name val="ＭＳ Ｐゴシック"/>
      <family val="2"/>
    </font>
    <font>
      <sz val="10"/>
      <color theme="8"/>
      <name val="ＭＳ Ｐゴシック"/>
      <family val="2"/>
    </font>
    <font>
      <b/>
      <sz val="11"/>
      <color theme="1"/>
      <name val="ＭＳ Ｐゴシック"/>
      <family val="2"/>
    </font>
    <font>
      <sz val="11"/>
      <color indexed="10"/>
      <name val="ＭＳ Ｐゴシック"/>
      <family val="2"/>
    </font>
    <font>
      <b/>
      <sz val="14"/>
      <color rgb="FFFF0000"/>
      <name val="ＭＳ Ｐゴシック"/>
      <family val="2"/>
    </font>
    <font>
      <u/>
      <sz val="10"/>
      <name val="ＭＳ Ｐゴシック"/>
      <family val="2"/>
    </font>
    <font>
      <sz val="10"/>
      <color rgb="FFFF0000"/>
      <name val="Arial"/>
      <family val="2"/>
    </font>
    <font>
      <sz val="10"/>
      <color rgb="FF002060"/>
      <name val="Arial"/>
      <family val="2"/>
    </font>
    <font>
      <b/>
      <u/>
      <sz val="11"/>
      <color indexed="12"/>
      <name val="ＭＳ Ｐゴシック"/>
      <charset val="128"/>
    </font>
  </fonts>
  <fills count="23">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
      <patternFill patternType="solid">
        <fgColor rgb="FFFFFF00"/>
        <bgColor rgb="FF000000"/>
      </patternFill>
    </fill>
    <fill>
      <patternFill patternType="solid">
        <fgColor rgb="FF99FF99"/>
        <bgColor rgb="FF000000"/>
      </patternFill>
    </fill>
    <fill>
      <patternFill patternType="solid">
        <fgColor rgb="FF99FF99"/>
        <bgColor indexed="64"/>
      </patternFill>
    </fill>
    <fill>
      <patternFill patternType="solid">
        <fgColor rgb="FFFFFF00"/>
        <bgColor indexed="64"/>
      </patternFill>
    </fill>
    <fill>
      <patternFill patternType="solid">
        <fgColor rgb="FFD2F0FF"/>
        <bgColor indexed="64"/>
      </patternFill>
    </fill>
    <fill>
      <patternFill patternType="solid">
        <fgColor rgb="FFD2ECFF"/>
        <bgColor indexed="64"/>
      </patternFill>
    </fill>
    <fill>
      <patternFill patternType="solid">
        <fgColor theme="7" tint="0.59999389629810485"/>
        <bgColor indexed="64"/>
      </patternFill>
    </fill>
    <fill>
      <patternFill patternType="solid">
        <fgColor rgb="FFCCFFCC"/>
        <bgColor indexed="64"/>
      </patternFill>
    </fill>
    <fill>
      <patternFill patternType="solid">
        <fgColor theme="1"/>
        <bgColor indexed="64"/>
      </patternFill>
    </fill>
    <fill>
      <patternFill patternType="solid">
        <fgColor rgb="FF00FF00"/>
        <bgColor indexed="64"/>
      </patternFill>
    </fill>
    <fill>
      <patternFill patternType="solid">
        <fgColor rgb="FFFF0000"/>
        <bgColor indexed="64"/>
      </patternFill>
    </fill>
    <fill>
      <patternFill patternType="solid">
        <fgColor rgb="FF0000FF"/>
        <bgColor indexed="64"/>
      </patternFill>
    </fill>
    <fill>
      <patternFill patternType="solid">
        <fgColor rgb="FFAAFFFF"/>
        <bgColor indexed="64"/>
      </patternFill>
    </fill>
    <fill>
      <patternFill patternType="solid">
        <fgColor theme="2" tint="-0.749992370372631"/>
        <bgColor indexed="64"/>
      </patternFill>
    </fill>
    <fill>
      <patternFill patternType="solid">
        <fgColor rgb="FFCCFFFF"/>
        <bgColor indexed="64"/>
      </patternFill>
    </fill>
    <fill>
      <patternFill patternType="solid">
        <fgColor rgb="FFF3FFFF"/>
        <bgColor indexed="64"/>
      </patternFill>
    </fill>
    <fill>
      <patternFill patternType="solid">
        <fgColor rgb="FFEBFFFF"/>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s>
  <cellStyleXfs count="4">
    <xf numFmtId="0" fontId="0" fillId="0" borderId="0"/>
    <xf numFmtId="0" fontId="15" fillId="0" borderId="0"/>
    <xf numFmtId="0" fontId="19" fillId="0" borderId="0" applyNumberFormat="0" applyFill="0" applyBorder="0" applyAlignment="0" applyProtection="0">
      <alignment vertical="top"/>
      <protection locked="0"/>
    </xf>
    <xf numFmtId="0" fontId="20" fillId="0" borderId="0"/>
  </cellStyleXfs>
  <cellXfs count="820">
    <xf numFmtId="0" fontId="0" fillId="0" borderId="0" xfId="0"/>
    <xf numFmtId="0" fontId="0" fillId="2" borderId="0" xfId="0" applyFill="1"/>
    <xf numFmtId="0" fontId="2" fillId="2" borderId="2" xfId="0" applyFont="1" applyFill="1" applyBorder="1"/>
    <xf numFmtId="0" fontId="0" fillId="2" borderId="0" xfId="0" applyFill="1" applyBorder="1"/>
    <xf numFmtId="0" fontId="2" fillId="2" borderId="6" xfId="0" applyFont="1" applyFill="1" applyBorder="1"/>
    <xf numFmtId="0" fontId="0" fillId="2" borderId="7" xfId="0" applyFill="1" applyBorder="1"/>
    <xf numFmtId="0" fontId="0" fillId="2" borderId="0" xfId="0" applyFill="1" applyBorder="1" applyAlignment="1">
      <alignment horizontal="right"/>
    </xf>
    <xf numFmtId="0" fontId="0" fillId="2" borderId="0" xfId="0" applyFill="1" applyBorder="1" applyAlignment="1">
      <alignment horizontal="center"/>
    </xf>
    <xf numFmtId="0" fontId="2" fillId="2" borderId="0" xfId="0" applyFont="1" applyFill="1" applyBorder="1"/>
    <xf numFmtId="164" fontId="3" fillId="2" borderId="0" xfId="0" applyNumberFormat="1" applyFont="1" applyFill="1" applyBorder="1" applyAlignment="1">
      <alignment horizontal="center"/>
    </xf>
    <xf numFmtId="0" fontId="0" fillId="3" borderId="0" xfId="0" applyFill="1" applyBorder="1"/>
    <xf numFmtId="0" fontId="0" fillId="2" borderId="0" xfId="0" applyFill="1" applyBorder="1" applyAlignment="1"/>
    <xf numFmtId="0" fontId="0" fillId="4" borderId="8" xfId="0" applyFill="1" applyBorder="1"/>
    <xf numFmtId="0" fontId="5" fillId="4" borderId="8" xfId="0" applyFont="1" applyFill="1" applyBorder="1"/>
    <xf numFmtId="0" fontId="5" fillId="4" borderId="2" xfId="0" applyFont="1" applyFill="1" applyBorder="1"/>
    <xf numFmtId="0" fontId="2" fillId="3" borderId="0" xfId="0" applyFont="1" applyFill="1" applyBorder="1" applyAlignment="1"/>
    <xf numFmtId="0" fontId="7" fillId="3" borderId="0" xfId="0" applyFont="1" applyFill="1" applyBorder="1"/>
    <xf numFmtId="0" fontId="8" fillId="2" borderId="0" xfId="0" applyFont="1" applyFill="1" applyBorder="1"/>
    <xf numFmtId="0" fontId="9" fillId="4" borderId="0" xfId="0" applyFont="1" applyFill="1" applyBorder="1" applyAlignment="1">
      <alignment vertical="center"/>
    </xf>
    <xf numFmtId="0" fontId="10" fillId="4" borderId="0" xfId="0" applyFont="1" applyFill="1" applyAlignment="1">
      <alignment vertical="center"/>
    </xf>
    <xf numFmtId="0" fontId="11" fillId="3" borderId="0" xfId="0" applyFont="1" applyFill="1" applyBorder="1" applyAlignment="1">
      <alignment vertical="center"/>
    </xf>
    <xf numFmtId="0" fontId="10" fillId="3" borderId="0" xfId="0" applyFont="1" applyFill="1" applyBorder="1" applyAlignment="1">
      <alignment vertical="center"/>
    </xf>
    <xf numFmtId="0" fontId="0" fillId="2" borderId="0" xfId="0" applyFill="1" applyBorder="1" applyAlignment="1">
      <alignment horizontal="left"/>
    </xf>
    <xf numFmtId="0" fontId="0" fillId="3" borderId="0" xfId="0" applyFill="1"/>
    <xf numFmtId="0" fontId="0" fillId="5" borderId="0" xfId="0" applyFill="1"/>
    <xf numFmtId="9" fontId="12" fillId="0" borderId="15" xfId="0" applyNumberFormat="1" applyFont="1" applyFill="1" applyBorder="1"/>
    <xf numFmtId="9" fontId="12" fillId="0" borderId="20" xfId="0" applyNumberFormat="1" applyFont="1" applyFill="1" applyBorder="1"/>
    <xf numFmtId="9" fontId="12" fillId="5" borderId="15" xfId="0" applyNumberFormat="1" applyFont="1" applyFill="1" applyBorder="1"/>
    <xf numFmtId="9" fontId="12" fillId="5" borderId="20" xfId="0" applyNumberFormat="1" applyFont="1" applyFill="1" applyBorder="1"/>
    <xf numFmtId="9" fontId="12" fillId="6" borderId="15" xfId="0" applyNumberFormat="1" applyFont="1" applyFill="1" applyBorder="1"/>
    <xf numFmtId="0" fontId="12" fillId="6" borderId="16" xfId="0" applyFont="1" applyFill="1" applyBorder="1"/>
    <xf numFmtId="0" fontId="12" fillId="6" borderId="17" xfId="0" applyFont="1" applyFill="1" applyBorder="1"/>
    <xf numFmtId="9" fontId="12" fillId="6" borderId="20" xfId="0" applyNumberFormat="1" applyFont="1" applyFill="1" applyBorder="1"/>
    <xf numFmtId="0" fontId="12" fillId="6" borderId="21" xfId="0" applyFont="1" applyFill="1" applyBorder="1"/>
    <xf numFmtId="0" fontId="12" fillId="6" borderId="22" xfId="0" applyFont="1" applyFill="1" applyBorder="1"/>
    <xf numFmtId="9" fontId="12" fillId="7" borderId="15" xfId="0" applyNumberFormat="1" applyFont="1" applyFill="1" applyBorder="1"/>
    <xf numFmtId="0" fontId="12" fillId="7" borderId="16" xfId="0" applyFont="1" applyFill="1" applyBorder="1"/>
    <xf numFmtId="0" fontId="12" fillId="7" borderId="17" xfId="0" applyFont="1" applyFill="1" applyBorder="1"/>
    <xf numFmtId="9" fontId="12" fillId="7" borderId="20" xfId="0" applyNumberFormat="1" applyFont="1" applyFill="1" applyBorder="1"/>
    <xf numFmtId="0" fontId="12" fillId="7" borderId="21" xfId="0" applyFont="1" applyFill="1" applyBorder="1"/>
    <xf numFmtId="0" fontId="12" fillId="7" borderId="22" xfId="0" applyFont="1" applyFill="1" applyBorder="1"/>
    <xf numFmtId="9" fontId="12" fillId="6" borderId="18" xfId="0" applyNumberFormat="1" applyFont="1" applyFill="1" applyBorder="1"/>
    <xf numFmtId="0" fontId="12" fillId="6" borderId="0" xfId="0" applyFont="1" applyFill="1" applyBorder="1"/>
    <xf numFmtId="0" fontId="12" fillId="6" borderId="19" xfId="0" applyFont="1" applyFill="1" applyBorder="1"/>
    <xf numFmtId="9" fontId="12" fillId="7" borderId="18" xfId="0" applyNumberFormat="1" applyFont="1" applyFill="1" applyBorder="1"/>
    <xf numFmtId="0" fontId="12" fillId="7" borderId="0" xfId="0" applyFont="1" applyFill="1" applyBorder="1"/>
    <xf numFmtId="0" fontId="12" fillId="7" borderId="19" xfId="0" applyFont="1" applyFill="1" applyBorder="1"/>
    <xf numFmtId="0" fontId="12" fillId="6" borderId="15" xfId="0" applyFont="1" applyFill="1" applyBorder="1"/>
    <xf numFmtId="0" fontId="12" fillId="6" borderId="20" xfId="0" applyFont="1" applyFill="1" applyBorder="1"/>
    <xf numFmtId="0" fontId="12" fillId="7" borderId="15" xfId="0" applyFont="1" applyFill="1" applyBorder="1"/>
    <xf numFmtId="0" fontId="12" fillId="7" borderId="20" xfId="0" applyFont="1" applyFill="1" applyBorder="1"/>
    <xf numFmtId="0" fontId="12" fillId="6" borderId="18" xfId="0" applyFont="1" applyFill="1" applyBorder="1"/>
    <xf numFmtId="0" fontId="12" fillId="7" borderId="18" xfId="0" applyFont="1" applyFill="1" applyBorder="1"/>
    <xf numFmtId="0" fontId="0" fillId="2" borderId="0" xfId="0" applyFill="1" applyBorder="1" applyAlignment="1">
      <alignment horizontal="left"/>
    </xf>
    <xf numFmtId="0" fontId="0" fillId="2" borderId="0" xfId="0" applyFill="1" applyBorder="1" applyAlignment="1">
      <alignment horizontal="left"/>
    </xf>
    <xf numFmtId="0" fontId="4" fillId="3" borderId="0" xfId="0" applyFont="1" applyFill="1" applyBorder="1"/>
    <xf numFmtId="0" fontId="5" fillId="4" borderId="0" xfId="0" applyFont="1" applyFill="1" applyBorder="1"/>
    <xf numFmtId="0" fontId="5" fillId="4" borderId="0" xfId="0" applyFont="1" applyFill="1" applyBorder="1" applyAlignment="1">
      <alignment horizontal="right"/>
    </xf>
    <xf numFmtId="0" fontId="0" fillId="8" borderId="22" xfId="0" applyFill="1" applyBorder="1"/>
    <xf numFmtId="0" fontId="0" fillId="8" borderId="21" xfId="0" applyFill="1" applyBorder="1"/>
    <xf numFmtId="0" fontId="0" fillId="8" borderId="20" xfId="0" applyFill="1" applyBorder="1"/>
    <xf numFmtId="0" fontId="0" fillId="8" borderId="19" xfId="0" applyFill="1" applyBorder="1"/>
    <xf numFmtId="0" fontId="0" fillId="8" borderId="0" xfId="0" applyFill="1" applyBorder="1"/>
    <xf numFmtId="0" fontId="0" fillId="8" borderId="18" xfId="0" applyFill="1" applyBorder="1"/>
    <xf numFmtId="0" fontId="0" fillId="8" borderId="17" xfId="0" applyFill="1" applyBorder="1"/>
    <xf numFmtId="0" fontId="0" fillId="8" borderId="16" xfId="0" applyFill="1" applyBorder="1"/>
    <xf numFmtId="0" fontId="0" fillId="8" borderId="15" xfId="0" applyFill="1" applyBorder="1"/>
    <xf numFmtId="0" fontId="0" fillId="9" borderId="22" xfId="0" applyFill="1" applyBorder="1"/>
    <xf numFmtId="0" fontId="0" fillId="9" borderId="21" xfId="0" applyFill="1" applyBorder="1"/>
    <xf numFmtId="0" fontId="0" fillId="9" borderId="20" xfId="0" applyFill="1" applyBorder="1"/>
    <xf numFmtId="0" fontId="0" fillId="9" borderId="19" xfId="0" applyFill="1" applyBorder="1"/>
    <xf numFmtId="0" fontId="0" fillId="9" borderId="0" xfId="0" applyFill="1" applyBorder="1"/>
    <xf numFmtId="0" fontId="0" fillId="9" borderId="18" xfId="0" applyFill="1" applyBorder="1"/>
    <xf numFmtId="0" fontId="0" fillId="9" borderId="17" xfId="0" applyFill="1" applyBorder="1"/>
    <xf numFmtId="0" fontId="0" fillId="9" borderId="16" xfId="0" applyFill="1" applyBorder="1"/>
    <xf numFmtId="0" fontId="0" fillId="9" borderId="15" xfId="0" applyFill="1" applyBorder="1"/>
    <xf numFmtId="165" fontId="0" fillId="8" borderId="20" xfId="0" applyNumberFormat="1" applyFill="1" applyBorder="1"/>
    <xf numFmtId="165" fontId="0" fillId="8" borderId="18" xfId="0" applyNumberFormat="1" applyFill="1" applyBorder="1"/>
    <xf numFmtId="165" fontId="0" fillId="8" borderId="15" xfId="0" applyNumberFormat="1" applyFill="1" applyBorder="1"/>
    <xf numFmtId="165" fontId="0" fillId="9" borderId="20" xfId="0" applyNumberFormat="1" applyFill="1" applyBorder="1"/>
    <xf numFmtId="165" fontId="0" fillId="9" borderId="18" xfId="0" applyNumberFormat="1" applyFill="1" applyBorder="1"/>
    <xf numFmtId="165" fontId="0" fillId="9" borderId="15" xfId="0" applyNumberFormat="1" applyFill="1" applyBorder="1"/>
    <xf numFmtId="165" fontId="0" fillId="8" borderId="22" xfId="0" applyNumberFormat="1" applyFill="1" applyBorder="1"/>
    <xf numFmtId="165" fontId="0" fillId="8" borderId="21" xfId="0" applyNumberFormat="1" applyFill="1" applyBorder="1"/>
    <xf numFmtId="165" fontId="0" fillId="8" borderId="19" xfId="0" applyNumberFormat="1" applyFill="1" applyBorder="1"/>
    <xf numFmtId="165" fontId="0" fillId="8" borderId="0" xfId="0" applyNumberFormat="1" applyFill="1" applyBorder="1"/>
    <xf numFmtId="165" fontId="0" fillId="8" borderId="17" xfId="0" applyNumberFormat="1" applyFill="1" applyBorder="1"/>
    <xf numFmtId="165" fontId="0" fillId="8" borderId="16" xfId="0" applyNumberFormat="1" applyFill="1" applyBorder="1"/>
    <xf numFmtId="165" fontId="0" fillId="9" borderId="22" xfId="0" applyNumberFormat="1" applyFill="1" applyBorder="1"/>
    <xf numFmtId="165" fontId="0" fillId="9" borderId="21" xfId="0" applyNumberFormat="1" applyFill="1" applyBorder="1"/>
    <xf numFmtId="165" fontId="0" fillId="9" borderId="19" xfId="0" applyNumberFormat="1" applyFill="1" applyBorder="1"/>
    <xf numFmtId="165" fontId="0" fillId="9" borderId="0" xfId="0" applyNumberFormat="1" applyFill="1" applyBorder="1"/>
    <xf numFmtId="165" fontId="0" fillId="9" borderId="17" xfId="0" applyNumberFormat="1" applyFill="1" applyBorder="1"/>
    <xf numFmtId="165" fontId="0" fillId="9" borderId="16" xfId="0" applyNumberFormat="1" applyFill="1" applyBorder="1"/>
    <xf numFmtId="0" fontId="0" fillId="4" borderId="0" xfId="0" applyFill="1"/>
    <xf numFmtId="0" fontId="0" fillId="4" borderId="14" xfId="0" applyFill="1" applyBorder="1"/>
    <xf numFmtId="0" fontId="0" fillId="0" borderId="0" xfId="0" applyFill="1"/>
    <xf numFmtId="0" fontId="5" fillId="4" borderId="0" xfId="0" applyFont="1" applyFill="1"/>
    <xf numFmtId="0" fontId="19" fillId="2" borderId="0" xfId="2" applyFill="1" applyAlignment="1" applyProtection="1"/>
    <xf numFmtId="0" fontId="0" fillId="2" borderId="11" xfId="0" applyFill="1" applyBorder="1"/>
    <xf numFmtId="0" fontId="0" fillId="10" borderId="0" xfId="0" applyFill="1" applyBorder="1" applyAlignment="1">
      <alignment horizontal="left"/>
    </xf>
    <xf numFmtId="0" fontId="0" fillId="10" borderId="0" xfId="0" applyFill="1" applyBorder="1" applyAlignment="1">
      <alignment horizontal="center"/>
    </xf>
    <xf numFmtId="0" fontId="2" fillId="2" borderId="9" xfId="0" applyFont="1" applyFill="1" applyBorder="1" applyAlignment="1">
      <alignment horizontal="center"/>
    </xf>
    <xf numFmtId="0" fontId="0" fillId="4" borderId="0" xfId="0" applyFill="1" applyBorder="1"/>
    <xf numFmtId="0" fontId="0" fillId="2" borderId="13" xfId="0" applyFill="1" applyBorder="1"/>
    <xf numFmtId="0" fontId="0" fillId="2" borderId="14" xfId="0" applyFill="1" applyBorder="1"/>
    <xf numFmtId="0" fontId="0" fillId="11" borderId="0" xfId="0" applyFill="1" applyBorder="1" applyAlignment="1"/>
    <xf numFmtId="0" fontId="4" fillId="2" borderId="0" xfId="0" applyFont="1" applyFill="1" applyBorder="1"/>
    <xf numFmtId="0" fontId="10" fillId="4" borderId="14" xfId="0" applyFont="1" applyFill="1" applyBorder="1" applyAlignment="1">
      <alignment vertical="center"/>
    </xf>
    <xf numFmtId="0" fontId="8" fillId="2" borderId="14" xfId="0" applyFont="1" applyFill="1" applyBorder="1"/>
    <xf numFmtId="0" fontId="4" fillId="2" borderId="14" xfId="0" applyFont="1" applyFill="1" applyBorder="1"/>
    <xf numFmtId="0" fontId="39" fillId="3" borderId="0" xfId="0" applyFont="1" applyFill="1" applyBorder="1" applyAlignment="1">
      <alignment vertical="center"/>
    </xf>
    <xf numFmtId="0" fontId="40" fillId="3" borderId="0" xfId="0" applyFont="1" applyFill="1" applyBorder="1"/>
    <xf numFmtId="0" fontId="0" fillId="10" borderId="0" xfId="0" applyFill="1"/>
    <xf numFmtId="0" fontId="0" fillId="10" borderId="14" xfId="0" applyFill="1" applyBorder="1"/>
    <xf numFmtId="0" fontId="12" fillId="10" borderId="0" xfId="0" applyFont="1" applyFill="1" applyBorder="1"/>
    <xf numFmtId="0" fontId="14" fillId="10" borderId="0" xfId="0" applyFont="1" applyFill="1" applyBorder="1"/>
    <xf numFmtId="0" fontId="0" fillId="10" borderId="0" xfId="0" applyFill="1" applyAlignment="1">
      <alignment horizontal="right"/>
    </xf>
    <xf numFmtId="0" fontId="0" fillId="10" borderId="0" xfId="0" applyFill="1" applyBorder="1"/>
    <xf numFmtId="0" fontId="13" fillId="3" borderId="22" xfId="0" applyFont="1" applyFill="1" applyBorder="1" applyAlignment="1">
      <alignment vertical="center"/>
    </xf>
    <xf numFmtId="0" fontId="12" fillId="3" borderId="21" xfId="0" applyFont="1" applyFill="1" applyBorder="1"/>
    <xf numFmtId="0" fontId="12" fillId="3" borderId="20" xfId="0" applyFont="1" applyFill="1" applyBorder="1"/>
    <xf numFmtId="0" fontId="13" fillId="3" borderId="17" xfId="0" applyFont="1" applyFill="1" applyBorder="1" applyAlignment="1">
      <alignment vertical="center"/>
    </xf>
    <xf numFmtId="0" fontId="12" fillId="3" borderId="16" xfId="0" applyFont="1" applyFill="1" applyBorder="1"/>
    <xf numFmtId="0" fontId="12" fillId="3" borderId="15" xfId="0" applyFont="1" applyFill="1" applyBorder="1"/>
    <xf numFmtId="0" fontId="13" fillId="3" borderId="19" xfId="0" applyFont="1" applyFill="1" applyBorder="1" applyAlignment="1">
      <alignment vertical="center"/>
    </xf>
    <xf numFmtId="0" fontId="12" fillId="3" borderId="0" xfId="0" applyFont="1" applyFill="1" applyBorder="1"/>
    <xf numFmtId="0" fontId="12" fillId="3" borderId="18" xfId="0" applyFont="1" applyFill="1" applyBorder="1"/>
    <xf numFmtId="0" fontId="12" fillId="3" borderId="22" xfId="0" applyFont="1" applyFill="1" applyBorder="1"/>
    <xf numFmtId="0" fontId="12" fillId="3" borderId="19" xfId="0" applyFont="1" applyFill="1" applyBorder="1"/>
    <xf numFmtId="0" fontId="12" fillId="3" borderId="17" xfId="0" applyFont="1" applyFill="1" applyBorder="1"/>
    <xf numFmtId="9" fontId="12" fillId="3" borderId="20" xfId="0" applyNumberFormat="1" applyFont="1" applyFill="1" applyBorder="1"/>
    <xf numFmtId="9" fontId="12" fillId="3" borderId="15" xfId="0" applyNumberFormat="1" applyFont="1" applyFill="1" applyBorder="1"/>
    <xf numFmtId="9" fontId="12" fillId="3" borderId="18" xfId="0" applyNumberFormat="1" applyFont="1" applyFill="1" applyBorder="1"/>
    <xf numFmtId="9" fontId="12" fillId="3" borderId="0" xfId="0" applyNumberFormat="1" applyFont="1" applyFill="1" applyBorder="1"/>
    <xf numFmtId="165" fontId="0" fillId="10" borderId="0" xfId="0" applyNumberFormat="1" applyFill="1"/>
    <xf numFmtId="0" fontId="35" fillId="10" borderId="0" xfId="0" applyFont="1" applyFill="1" applyBorder="1" applyAlignment="1">
      <alignment vertical="center"/>
    </xf>
    <xf numFmtId="165" fontId="37" fillId="10" borderId="0" xfId="0" applyNumberFormat="1" applyFont="1" applyFill="1"/>
    <xf numFmtId="0" fontId="0" fillId="3" borderId="22" xfId="0" applyFill="1" applyBorder="1"/>
    <xf numFmtId="0" fontId="0" fillId="3" borderId="21" xfId="0" applyFill="1" applyBorder="1"/>
    <xf numFmtId="0" fontId="0" fillId="3" borderId="20" xfId="0" applyFill="1" applyBorder="1"/>
    <xf numFmtId="0" fontId="0" fillId="3" borderId="17" xfId="0" applyFill="1" applyBorder="1"/>
    <xf numFmtId="0" fontId="0" fillId="3" borderId="16" xfId="0" applyFill="1" applyBorder="1"/>
    <xf numFmtId="0" fontId="0" fillId="3" borderId="15" xfId="0" applyFill="1" applyBorder="1"/>
    <xf numFmtId="0" fontId="35" fillId="3" borderId="19" xfId="0" applyFont="1" applyFill="1" applyBorder="1" applyAlignment="1">
      <alignment vertical="center"/>
    </xf>
    <xf numFmtId="0" fontId="0" fillId="3" borderId="18" xfId="0" applyFill="1" applyBorder="1"/>
    <xf numFmtId="0" fontId="0" fillId="3" borderId="19" xfId="0" applyFill="1" applyBorder="1"/>
    <xf numFmtId="0" fontId="35" fillId="3" borderId="17" xfId="0" applyFont="1" applyFill="1" applyBorder="1" applyAlignment="1">
      <alignment vertical="center"/>
    </xf>
    <xf numFmtId="0" fontId="35" fillId="3" borderId="22" xfId="0" applyFont="1" applyFill="1" applyBorder="1" applyAlignment="1">
      <alignment vertical="center"/>
    </xf>
    <xf numFmtId="165" fontId="0" fillId="3" borderId="20" xfId="0" applyNumberFormat="1" applyFill="1" applyBorder="1"/>
    <xf numFmtId="165" fontId="0" fillId="3" borderId="15" xfId="0" applyNumberFormat="1" applyFill="1" applyBorder="1"/>
    <xf numFmtId="165" fontId="0" fillId="3" borderId="18" xfId="0" applyNumberFormat="1" applyFill="1" applyBorder="1"/>
    <xf numFmtId="165" fontId="0" fillId="3" borderId="21" xfId="0" applyNumberFormat="1" applyFill="1" applyBorder="1"/>
    <xf numFmtId="165" fontId="0" fillId="3" borderId="0" xfId="0" applyNumberFormat="1" applyFill="1" applyBorder="1"/>
    <xf numFmtId="165" fontId="0" fillId="3" borderId="16" xfId="0" applyNumberFormat="1" applyFill="1" applyBorder="1"/>
    <xf numFmtId="165" fontId="0" fillId="3" borderId="22" xfId="0" applyNumberFormat="1" applyFill="1" applyBorder="1"/>
    <xf numFmtId="165" fontId="0" fillId="3" borderId="19" xfId="0" applyNumberFormat="1" applyFill="1" applyBorder="1"/>
    <xf numFmtId="165" fontId="0" fillId="3" borderId="17" xfId="0" applyNumberFormat="1" applyFill="1" applyBorder="1"/>
    <xf numFmtId="0" fontId="36" fillId="3" borderId="19" xfId="0" applyFont="1" applyFill="1" applyBorder="1" applyAlignment="1">
      <alignment vertical="center"/>
    </xf>
    <xf numFmtId="0" fontId="37" fillId="3" borderId="0" xfId="0" applyFont="1" applyFill="1" applyBorder="1"/>
    <xf numFmtId="165" fontId="37" fillId="3" borderId="18" xfId="0" applyNumberFormat="1" applyFont="1" applyFill="1" applyBorder="1"/>
    <xf numFmtId="0" fontId="41" fillId="3" borderId="19" xfId="0" applyFont="1" applyFill="1" applyBorder="1" applyAlignment="1">
      <alignment vertical="center"/>
    </xf>
    <xf numFmtId="0" fontId="3" fillId="3" borderId="0" xfId="0" applyFont="1" applyFill="1" applyBorder="1"/>
    <xf numFmtId="165" fontId="3" fillId="3" borderId="18" xfId="0" applyNumberFormat="1" applyFont="1" applyFill="1" applyBorder="1"/>
    <xf numFmtId="0" fontId="0" fillId="5" borderId="9" xfId="0" applyFill="1" applyBorder="1"/>
    <xf numFmtId="0" fontId="0" fillId="5" borderId="8" xfId="0" applyFill="1" applyBorder="1"/>
    <xf numFmtId="0" fontId="0" fillId="5" borderId="10" xfId="0" applyFill="1" applyBorder="1"/>
    <xf numFmtId="0" fontId="0" fillId="5" borderId="13" xfId="0" applyFill="1" applyBorder="1"/>
    <xf numFmtId="0" fontId="0" fillId="5" borderId="0" xfId="0" applyFill="1" applyBorder="1"/>
    <xf numFmtId="0" fontId="0" fillId="5" borderId="14" xfId="0" applyFill="1" applyBorder="1"/>
    <xf numFmtId="0" fontId="0" fillId="5" borderId="11" xfId="0" applyFill="1" applyBorder="1"/>
    <xf numFmtId="0" fontId="0" fillId="5" borderId="1" xfId="0" applyFill="1" applyBorder="1"/>
    <xf numFmtId="0" fontId="0" fillId="5" borderId="12" xfId="0" applyFill="1" applyBorder="1"/>
    <xf numFmtId="9" fontId="12" fillId="12" borderId="20" xfId="0" applyNumberFormat="1" applyFont="1" applyFill="1" applyBorder="1"/>
    <xf numFmtId="9" fontId="12" fillId="12" borderId="15" xfId="0" applyNumberFormat="1" applyFont="1" applyFill="1" applyBorder="1"/>
    <xf numFmtId="9" fontId="12" fillId="12" borderId="18" xfId="0" applyNumberFormat="1" applyFont="1" applyFill="1" applyBorder="1"/>
    <xf numFmtId="9" fontId="12" fillId="12" borderId="21" xfId="0" applyNumberFormat="1" applyFont="1" applyFill="1" applyBorder="1"/>
    <xf numFmtId="9" fontId="12" fillId="12" borderId="0" xfId="0" applyNumberFormat="1" applyFont="1" applyFill="1" applyBorder="1"/>
    <xf numFmtId="9" fontId="12" fillId="12" borderId="16" xfId="0" applyNumberFormat="1" applyFont="1" applyFill="1" applyBorder="1"/>
    <xf numFmtId="0" fontId="12" fillId="12" borderId="20" xfId="0" applyFont="1" applyFill="1" applyBorder="1"/>
    <xf numFmtId="0" fontId="12" fillId="12" borderId="15" xfId="0" applyFont="1" applyFill="1" applyBorder="1"/>
    <xf numFmtId="0" fontId="12" fillId="12" borderId="18" xfId="0" applyFont="1" applyFill="1" applyBorder="1"/>
    <xf numFmtId="0" fontId="12" fillId="12" borderId="21" xfId="0" applyFont="1" applyFill="1" applyBorder="1"/>
    <xf numFmtId="0" fontId="12" fillId="12" borderId="0" xfId="0" applyFont="1" applyFill="1" applyBorder="1"/>
    <xf numFmtId="0" fontId="12" fillId="12" borderId="16" xfId="0" applyFont="1" applyFill="1" applyBorder="1"/>
    <xf numFmtId="0" fontId="2" fillId="10" borderId="0" xfId="0" applyFont="1" applyFill="1"/>
    <xf numFmtId="0" fontId="0" fillId="13" borderId="0" xfId="0" applyFill="1"/>
    <xf numFmtId="0" fontId="39" fillId="4" borderId="10" xfId="0" applyFont="1" applyFill="1" applyBorder="1" applyAlignment="1">
      <alignment vertical="center"/>
    </xf>
    <xf numFmtId="0" fontId="9" fillId="4" borderId="9" xfId="0" applyFont="1" applyFill="1" applyBorder="1" applyAlignment="1">
      <alignment vertical="center"/>
    </xf>
    <xf numFmtId="0" fontId="42" fillId="4" borderId="0" xfId="0" applyFont="1" applyFill="1" applyAlignment="1">
      <alignment vertical="center"/>
    </xf>
    <xf numFmtId="0" fontId="0" fillId="3" borderId="13" xfId="0" applyFill="1" applyBorder="1"/>
    <xf numFmtId="0" fontId="2" fillId="4" borderId="0" xfId="0" applyFont="1" applyFill="1" applyBorder="1"/>
    <xf numFmtId="0" fontId="2" fillId="4" borderId="14" xfId="0" applyFont="1" applyFill="1" applyBorder="1"/>
    <xf numFmtId="0" fontId="34" fillId="3" borderId="0" xfId="0" applyFont="1" applyFill="1" applyBorder="1"/>
    <xf numFmtId="0" fontId="43" fillId="4" borderId="0" xfId="0" applyFont="1" applyFill="1" applyBorder="1"/>
    <xf numFmtId="0" fontId="5" fillId="4" borderId="0" xfId="0" applyFont="1" applyFill="1" applyBorder="1" applyAlignment="1">
      <alignment horizontal="left"/>
    </xf>
    <xf numFmtId="0" fontId="0" fillId="2" borderId="13"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0" fontId="0" fillId="2" borderId="9" xfId="0" applyFill="1" applyBorder="1"/>
    <xf numFmtId="0" fontId="0" fillId="2" borderId="6" xfId="0" applyFill="1" applyBorder="1"/>
    <xf numFmtId="0" fontId="0" fillId="2" borderId="10" xfId="0" applyFill="1" applyBorder="1"/>
    <xf numFmtId="0" fontId="0" fillId="2" borderId="12" xfId="0" applyFill="1" applyBorder="1"/>
    <xf numFmtId="0" fontId="0" fillId="2" borderId="8" xfId="0" applyFill="1" applyBorder="1"/>
    <xf numFmtId="0" fontId="4" fillId="2" borderId="13" xfId="0" applyFont="1" applyFill="1" applyBorder="1"/>
    <xf numFmtId="0" fontId="0" fillId="2" borderId="1" xfId="0" applyFill="1" applyBorder="1"/>
    <xf numFmtId="0" fontId="2" fillId="2" borderId="3" xfId="0" applyFont="1" applyFill="1" applyBorder="1" applyAlignment="1">
      <alignment horizontal="center"/>
    </xf>
    <xf numFmtId="0" fontId="0" fillId="3" borderId="8" xfId="0" applyFill="1" applyBorder="1" applyAlignment="1"/>
    <xf numFmtId="0" fontId="0" fillId="3" borderId="0" xfId="0" applyFill="1" applyBorder="1" applyAlignment="1"/>
    <xf numFmtId="0" fontId="0" fillId="3" borderId="1" xfId="0" applyFill="1" applyBorder="1" applyAlignment="1"/>
    <xf numFmtId="0" fontId="5" fillId="4" borderId="0" xfId="0" applyFont="1" applyFill="1" applyBorder="1" applyAlignment="1">
      <alignment horizontal="right"/>
    </xf>
    <xf numFmtId="0" fontId="2" fillId="2" borderId="2" xfId="0" applyFont="1" applyFill="1" applyBorder="1" applyAlignment="1">
      <alignment horizontal="center"/>
    </xf>
    <xf numFmtId="0" fontId="3" fillId="10" borderId="0" xfId="0" applyFont="1" applyFill="1"/>
    <xf numFmtId="0" fontId="40" fillId="2" borderId="0" xfId="0" applyFont="1" applyFill="1" applyBorder="1"/>
    <xf numFmtId="0" fontId="43" fillId="2" borderId="0" xfId="0" applyFont="1" applyFill="1" applyBorder="1"/>
    <xf numFmtId="0" fontId="2" fillId="2" borderId="0" xfId="0" applyFont="1" applyFill="1" applyBorder="1" applyAlignment="1">
      <alignment horizontal="center"/>
    </xf>
    <xf numFmtId="0" fontId="10" fillId="2" borderId="0" xfId="0" applyFont="1" applyFill="1" applyAlignment="1">
      <alignment vertical="center"/>
    </xf>
    <xf numFmtId="0" fontId="10" fillId="2" borderId="14"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xf numFmtId="0" fontId="4" fillId="2" borderId="0" xfId="0" applyFont="1" applyFill="1" applyBorder="1" applyAlignment="1"/>
    <xf numFmtId="0" fontId="4" fillId="3" borderId="0" xfId="0" applyFont="1" applyFill="1" applyBorder="1" applyAlignment="1"/>
    <xf numFmtId="0" fontId="43" fillId="2" borderId="0" xfId="0" applyFont="1" applyFill="1" applyBorder="1" applyAlignment="1">
      <alignment horizontal="left"/>
    </xf>
    <xf numFmtId="0" fontId="43" fillId="2" borderId="0" xfId="0" applyFont="1" applyFill="1" applyBorder="1" applyAlignment="1">
      <alignment horizontal="right"/>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center"/>
    </xf>
    <xf numFmtId="0" fontId="4" fillId="2" borderId="14" xfId="0" applyFont="1" applyFill="1" applyBorder="1" applyAlignment="1">
      <alignment horizontal="right"/>
    </xf>
    <xf numFmtId="0" fontId="43" fillId="4" borderId="0" xfId="0" applyFont="1" applyFill="1" applyBorder="1" applyAlignment="1">
      <alignment horizontal="center"/>
    </xf>
    <xf numFmtId="0" fontId="0" fillId="2" borderId="0" xfId="0" applyFill="1" applyBorder="1" applyAlignment="1">
      <alignment horizontal="center" shrinkToFit="1"/>
    </xf>
    <xf numFmtId="0" fontId="0" fillId="2" borderId="13" xfId="0" applyFill="1" applyBorder="1" applyAlignment="1">
      <alignment horizontal="center" shrinkToFit="1"/>
    </xf>
    <xf numFmtId="0" fontId="0" fillId="2" borderId="4" xfId="0" applyFill="1" applyBorder="1" applyAlignment="1">
      <alignment horizontal="center" shrinkToFit="1"/>
    </xf>
    <xf numFmtId="0" fontId="0" fillId="2" borderId="11" xfId="0" applyFill="1" applyBorder="1" applyAlignment="1">
      <alignment horizontal="center" shrinkToFit="1"/>
    </xf>
    <xf numFmtId="0" fontId="0" fillId="2" borderId="12" xfId="0" applyFill="1" applyBorder="1" applyAlignment="1">
      <alignment horizontal="center" shrinkToFit="1"/>
    </xf>
    <xf numFmtId="0" fontId="44" fillId="4" borderId="14" xfId="0" applyFont="1" applyFill="1" applyBorder="1"/>
    <xf numFmtId="0" fontId="45" fillId="2" borderId="2" xfId="0" applyFont="1" applyFill="1" applyBorder="1" applyAlignment="1">
      <alignment horizontal="center" shrinkToFit="1"/>
    </xf>
    <xf numFmtId="0" fontId="0" fillId="2" borderId="0" xfId="0" applyFill="1" applyAlignment="1">
      <alignment horizontal="left" vertical="top"/>
    </xf>
    <xf numFmtId="0" fontId="8" fillId="10" borderId="0" xfId="0" applyFont="1" applyFill="1"/>
    <xf numFmtId="0" fontId="46" fillId="10" borderId="0" xfId="0" applyFont="1" applyFill="1"/>
    <xf numFmtId="0" fontId="43" fillId="3" borderId="0" xfId="0" applyFont="1" applyFill="1" applyBorder="1"/>
    <xf numFmtId="0" fontId="5" fillId="3" borderId="0" xfId="0" applyFont="1" applyFill="1" applyBorder="1"/>
    <xf numFmtId="166" fontId="11" fillId="3" borderId="0" xfId="0" applyNumberFormat="1" applyFont="1" applyFill="1" applyBorder="1" applyAlignment="1">
      <alignment vertical="center"/>
    </xf>
    <xf numFmtId="166" fontId="43" fillId="3" borderId="0" xfId="0" applyNumberFormat="1" applyFont="1" applyFill="1" applyBorder="1"/>
    <xf numFmtId="0" fontId="43" fillId="3" borderId="0" xfId="0" applyNumberFormat="1" applyFont="1" applyFill="1" applyBorder="1"/>
    <xf numFmtId="0" fontId="4" fillId="3" borderId="2" xfId="0" applyFont="1" applyFill="1" applyBorder="1" applyAlignment="1" applyProtection="1">
      <protection locked="0"/>
    </xf>
    <xf numFmtId="0" fontId="40" fillId="3" borderId="2" xfId="0" applyFont="1" applyFill="1" applyBorder="1" applyProtection="1">
      <protection locked="0"/>
    </xf>
    <xf numFmtId="0" fontId="13" fillId="3" borderId="22" xfId="0" applyFont="1" applyFill="1" applyBorder="1" applyAlignment="1" applyProtection="1">
      <alignment vertical="center"/>
      <protection locked="0"/>
    </xf>
    <xf numFmtId="0" fontId="12" fillId="3" borderId="21" xfId="0" applyFont="1" applyFill="1" applyBorder="1" applyProtection="1">
      <protection locked="0"/>
    </xf>
    <xf numFmtId="0" fontId="12" fillId="3" borderId="20" xfId="0" applyFont="1" applyFill="1" applyBorder="1" applyProtection="1">
      <protection locked="0"/>
    </xf>
    <xf numFmtId="0" fontId="12" fillId="7" borderId="22" xfId="0" applyFont="1" applyFill="1" applyBorder="1" applyProtection="1">
      <protection locked="0"/>
    </xf>
    <xf numFmtId="0" fontId="12" fillId="7" borderId="21" xfId="0" applyFont="1" applyFill="1" applyBorder="1" applyProtection="1">
      <protection locked="0"/>
    </xf>
    <xf numFmtId="0" fontId="12" fillId="7" borderId="20" xfId="0" applyFont="1" applyFill="1" applyBorder="1" applyProtection="1">
      <protection locked="0"/>
    </xf>
    <xf numFmtId="0" fontId="12" fillId="3" borderId="22" xfId="0" applyFont="1" applyFill="1" applyBorder="1" applyProtection="1">
      <protection locked="0"/>
    </xf>
    <xf numFmtId="0" fontId="13" fillId="3" borderId="17" xfId="0" applyFont="1" applyFill="1" applyBorder="1" applyAlignment="1" applyProtection="1">
      <alignment vertical="center"/>
      <protection locked="0"/>
    </xf>
    <xf numFmtId="0" fontId="12" fillId="3" borderId="16" xfId="0" applyFont="1" applyFill="1" applyBorder="1" applyProtection="1">
      <protection locked="0"/>
    </xf>
    <xf numFmtId="0" fontId="12" fillId="3" borderId="15" xfId="0" applyFont="1" applyFill="1" applyBorder="1" applyProtection="1">
      <protection locked="0"/>
    </xf>
    <xf numFmtId="0" fontId="12" fillId="7" borderId="19" xfId="0" applyFont="1" applyFill="1" applyBorder="1" applyProtection="1">
      <protection locked="0"/>
    </xf>
    <xf numFmtId="0" fontId="12" fillId="7" borderId="0" xfId="0" applyFont="1" applyFill="1" applyBorder="1" applyProtection="1">
      <protection locked="0"/>
    </xf>
    <xf numFmtId="0" fontId="12" fillId="7" borderId="18" xfId="0" applyFont="1" applyFill="1" applyBorder="1" applyProtection="1">
      <protection locked="0"/>
    </xf>
    <xf numFmtId="0" fontId="12" fillId="3" borderId="17" xfId="0" applyFont="1" applyFill="1" applyBorder="1" applyProtection="1">
      <protection locked="0"/>
    </xf>
    <xf numFmtId="0" fontId="12" fillId="3" borderId="0" xfId="0" applyFont="1" applyFill="1" applyBorder="1" applyProtection="1">
      <protection locked="0"/>
    </xf>
    <xf numFmtId="0" fontId="12" fillId="3" borderId="18" xfId="0" applyFont="1" applyFill="1" applyBorder="1" applyProtection="1">
      <protection locked="0"/>
    </xf>
    <xf numFmtId="0" fontId="13" fillId="3" borderId="19" xfId="0" applyFont="1" applyFill="1" applyBorder="1" applyAlignment="1" applyProtection="1">
      <alignment vertical="center"/>
      <protection locked="0"/>
    </xf>
    <xf numFmtId="0" fontId="12" fillId="7" borderId="17" xfId="0" applyFont="1" applyFill="1" applyBorder="1" applyProtection="1">
      <protection locked="0"/>
    </xf>
    <xf numFmtId="0" fontId="12" fillId="7" borderId="16" xfId="0" applyFont="1" applyFill="1" applyBorder="1" applyProtection="1">
      <protection locked="0"/>
    </xf>
    <xf numFmtId="0" fontId="12" fillId="7" borderId="15" xfId="0" applyFont="1" applyFill="1" applyBorder="1" applyProtection="1">
      <protection locked="0"/>
    </xf>
    <xf numFmtId="0" fontId="12" fillId="6" borderId="22" xfId="0" applyFont="1" applyFill="1" applyBorder="1" applyProtection="1">
      <protection locked="0"/>
    </xf>
    <xf numFmtId="0" fontId="12" fillId="6" borderId="21" xfId="0" applyFont="1" applyFill="1" applyBorder="1" applyProtection="1">
      <protection locked="0"/>
    </xf>
    <xf numFmtId="0" fontId="12" fillId="6" borderId="20" xfId="0" applyFont="1" applyFill="1" applyBorder="1" applyProtection="1">
      <protection locked="0"/>
    </xf>
    <xf numFmtId="0" fontId="12" fillId="3" borderId="19" xfId="0" applyFont="1" applyFill="1" applyBorder="1" applyProtection="1">
      <protection locked="0"/>
    </xf>
    <xf numFmtId="0" fontId="12" fillId="6" borderId="19" xfId="0" applyFont="1" applyFill="1" applyBorder="1" applyProtection="1">
      <protection locked="0"/>
    </xf>
    <xf numFmtId="0" fontId="12" fillId="6" borderId="0" xfId="0" applyFont="1" applyFill="1" applyBorder="1" applyProtection="1">
      <protection locked="0"/>
    </xf>
    <xf numFmtId="0" fontId="12" fillId="6" borderId="18" xfId="0" applyFont="1" applyFill="1" applyBorder="1" applyProtection="1">
      <protection locked="0"/>
    </xf>
    <xf numFmtId="0" fontId="12" fillId="6" borderId="17" xfId="0" applyFont="1" applyFill="1" applyBorder="1" applyProtection="1">
      <protection locked="0"/>
    </xf>
    <xf numFmtId="0" fontId="12" fillId="6" borderId="16" xfId="0" applyFont="1" applyFill="1" applyBorder="1" applyProtection="1">
      <protection locked="0"/>
    </xf>
    <xf numFmtId="0" fontId="12" fillId="6" borderId="15" xfId="0" applyFont="1" applyFill="1" applyBorder="1" applyProtection="1">
      <protection locked="0"/>
    </xf>
    <xf numFmtId="9" fontId="12" fillId="3" borderId="20" xfId="0" applyNumberFormat="1" applyFont="1" applyFill="1" applyBorder="1" applyProtection="1">
      <protection locked="0"/>
    </xf>
    <xf numFmtId="9" fontId="12" fillId="7" borderId="20" xfId="0" applyNumberFormat="1" applyFont="1" applyFill="1" applyBorder="1" applyProtection="1">
      <protection locked="0"/>
    </xf>
    <xf numFmtId="9" fontId="12" fillId="3" borderId="15" xfId="0" applyNumberFormat="1" applyFont="1" applyFill="1" applyBorder="1" applyProtection="1">
      <protection locked="0"/>
    </xf>
    <xf numFmtId="9" fontId="12" fillId="7" borderId="18" xfId="0" applyNumberFormat="1" applyFont="1" applyFill="1" applyBorder="1" applyProtection="1">
      <protection locked="0"/>
    </xf>
    <xf numFmtId="9" fontId="12" fillId="3" borderId="0" xfId="0" applyNumberFormat="1" applyFont="1" applyFill="1" applyBorder="1" applyProtection="1">
      <protection locked="0"/>
    </xf>
    <xf numFmtId="9" fontId="12" fillId="3" borderId="18" xfId="0" applyNumberFormat="1" applyFont="1" applyFill="1" applyBorder="1" applyProtection="1">
      <protection locked="0"/>
    </xf>
    <xf numFmtId="9" fontId="12" fillId="7" borderId="15" xfId="0" applyNumberFormat="1" applyFont="1" applyFill="1" applyBorder="1" applyProtection="1">
      <protection locked="0"/>
    </xf>
    <xf numFmtId="9" fontId="12" fillId="6" borderId="20" xfId="0" applyNumberFormat="1" applyFont="1" applyFill="1" applyBorder="1" applyProtection="1">
      <protection locked="0"/>
    </xf>
    <xf numFmtId="9" fontId="12" fillId="6" borderId="18" xfId="0" applyNumberFormat="1" applyFont="1" applyFill="1" applyBorder="1" applyProtection="1">
      <protection locked="0"/>
    </xf>
    <xf numFmtId="9" fontId="12" fillId="6" borderId="15" xfId="0" applyNumberFormat="1" applyFont="1" applyFill="1" applyBorder="1" applyProtection="1">
      <protection locked="0"/>
    </xf>
    <xf numFmtId="9" fontId="12" fillId="3" borderId="21" xfId="0" applyNumberFormat="1" applyFont="1" applyFill="1" applyBorder="1" applyProtection="1">
      <protection locked="0"/>
    </xf>
    <xf numFmtId="9" fontId="12" fillId="3" borderId="16" xfId="0" applyNumberFormat="1" applyFont="1" applyFill="1" applyBorder="1" applyProtection="1">
      <protection locked="0"/>
    </xf>
    <xf numFmtId="0" fontId="2" fillId="2" borderId="3"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2" borderId="14" xfId="0" applyFill="1" applyBorder="1" applyProtection="1"/>
    <xf numFmtId="0" fontId="2" fillId="2" borderId="9" xfId="0" applyFont="1" applyFill="1" applyBorder="1" applyAlignment="1" applyProtection="1">
      <alignment horizontal="center"/>
    </xf>
    <xf numFmtId="0" fontId="0" fillId="2" borderId="11" xfId="0" applyFill="1" applyBorder="1" applyAlignment="1" applyProtection="1">
      <alignment horizontal="center" shrinkToFit="1"/>
    </xf>
    <xf numFmtId="0" fontId="2" fillId="2" borderId="0" xfId="0" applyFont="1" applyFill="1" applyBorder="1" applyAlignment="1" applyProtection="1">
      <protection locked="0"/>
    </xf>
    <xf numFmtId="0" fontId="2" fillId="3" borderId="2" xfId="0" applyFont="1" applyFill="1" applyBorder="1" applyAlignment="1" applyProtection="1">
      <protection locked="0"/>
    </xf>
    <xf numFmtId="0" fontId="0" fillId="2" borderId="0" xfId="0" applyFill="1" applyBorder="1" applyProtection="1">
      <protection locked="0"/>
    </xf>
    <xf numFmtId="0" fontId="0" fillId="2" borderId="0" xfId="0" applyFill="1" applyProtection="1">
      <protection locked="0"/>
    </xf>
    <xf numFmtId="0" fontId="0" fillId="3" borderId="2" xfId="0" applyFill="1" applyBorder="1" applyAlignment="1" applyProtection="1">
      <protection locked="0"/>
    </xf>
    <xf numFmtId="0" fontId="4" fillId="2" borderId="0" xfId="0" applyFont="1" applyFill="1" applyBorder="1" applyAlignment="1" applyProtection="1">
      <protection locked="0"/>
    </xf>
    <xf numFmtId="0" fontId="4" fillId="2" borderId="0" xfId="0" applyFont="1" applyFill="1" applyBorder="1" applyProtection="1">
      <protection locked="0"/>
    </xf>
    <xf numFmtId="0" fontId="43" fillId="2" borderId="0" xfId="0" applyFont="1" applyFill="1" applyBorder="1" applyProtection="1">
      <protection locked="0"/>
    </xf>
    <xf numFmtId="0" fontId="43" fillId="2" borderId="0" xfId="0" applyFont="1" applyFill="1" applyBorder="1" applyAlignment="1" applyProtection="1">
      <alignment horizontal="right"/>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top" wrapText="1"/>
      <protection locked="0"/>
    </xf>
    <xf numFmtId="0" fontId="4" fillId="2"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14" xfId="0" applyFont="1" applyFill="1" applyBorder="1" applyAlignment="1" applyProtection="1">
      <alignment horizontal="right"/>
      <protection locked="0"/>
    </xf>
    <xf numFmtId="0" fontId="0" fillId="2" borderId="0" xfId="0" applyFill="1" applyBorder="1" applyAlignment="1">
      <alignment horizontal="left"/>
    </xf>
    <xf numFmtId="0" fontId="2" fillId="2" borderId="2" xfId="0" applyFont="1" applyFill="1" applyBorder="1" applyAlignment="1"/>
    <xf numFmtId="0" fontId="2" fillId="2" borderId="2" xfId="0" applyFont="1" applyFill="1" applyBorder="1" applyAlignment="1">
      <alignment horizontal="center" vertical="center"/>
    </xf>
    <xf numFmtId="0" fontId="2" fillId="2" borderId="3" xfId="0" applyFont="1" applyFill="1" applyBorder="1" applyAlignment="1"/>
    <xf numFmtId="0" fontId="39"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left" vertical="center"/>
    </xf>
    <xf numFmtId="14" fontId="11" fillId="3" borderId="0" xfId="0" applyNumberFormat="1" applyFont="1" applyFill="1" applyBorder="1" applyAlignment="1" applyProtection="1">
      <alignment vertical="center"/>
    </xf>
    <xf numFmtId="0" fontId="0" fillId="2" borderId="0" xfId="0" applyFill="1" applyBorder="1" applyProtection="1"/>
    <xf numFmtId="0" fontId="8" fillId="2" borderId="14" xfId="0" applyFont="1" applyFill="1" applyBorder="1" applyProtection="1"/>
    <xf numFmtId="0" fontId="40" fillId="3" borderId="0" xfId="0" applyFont="1" applyFill="1" applyBorder="1" applyProtection="1"/>
    <xf numFmtId="0" fontId="40" fillId="2" borderId="13" xfId="0" applyFont="1" applyFill="1" applyBorder="1" applyProtection="1"/>
    <xf numFmtId="0" fontId="40" fillId="2" borderId="14" xfId="0" applyFont="1" applyFill="1" applyBorder="1" applyProtection="1"/>
    <xf numFmtId="0" fontId="43" fillId="3" borderId="0" xfId="0" applyFont="1" applyFill="1" applyBorder="1" applyProtection="1"/>
    <xf numFmtId="0" fontId="43" fillId="3" borderId="0" xfId="0" applyFont="1" applyFill="1" applyProtection="1"/>
    <xf numFmtId="0" fontId="43" fillId="3" borderId="0" xfId="0" applyFont="1" applyFill="1" applyBorder="1" applyAlignment="1" applyProtection="1">
      <alignment horizontal="left"/>
    </xf>
    <xf numFmtId="0" fontId="2" fillId="2" borderId="2" xfId="0" applyFont="1" applyFill="1" applyBorder="1" applyProtection="1"/>
    <xf numFmtId="0" fontId="0" fillId="2" borderId="0" xfId="0" applyFill="1" applyProtection="1"/>
    <xf numFmtId="164" fontId="3" fillId="2" borderId="0" xfId="0" applyNumberFormat="1" applyFont="1" applyFill="1" applyBorder="1" applyAlignment="1" applyProtection="1">
      <alignment horizontal="center"/>
    </xf>
    <xf numFmtId="0" fontId="2" fillId="2" borderId="6" xfId="0" applyFont="1" applyFill="1" applyBorder="1" applyProtection="1"/>
    <xf numFmtId="0" fontId="0" fillId="10" borderId="0" xfId="0" applyFill="1" applyBorder="1" applyAlignment="1" applyProtection="1">
      <alignment horizontal="left"/>
    </xf>
    <xf numFmtId="0" fontId="0" fillId="2" borderId="7" xfId="0" applyFill="1" applyBorder="1" applyProtection="1"/>
    <xf numFmtId="0" fontId="0" fillId="10" borderId="0" xfId="0" applyFill="1" applyBorder="1" applyAlignment="1" applyProtection="1">
      <alignment horizontal="center"/>
    </xf>
    <xf numFmtId="0" fontId="2" fillId="2" borderId="0" xfId="0" applyFont="1" applyFill="1" applyBorder="1" applyProtection="1"/>
    <xf numFmtId="0" fontId="0" fillId="2" borderId="0" xfId="0" applyFill="1" applyBorder="1" applyAlignment="1" applyProtection="1">
      <alignment horizontal="left"/>
    </xf>
    <xf numFmtId="0" fontId="2" fillId="2" borderId="3" xfId="0" applyFont="1" applyFill="1" applyBorder="1" applyAlignment="1" applyProtection="1"/>
    <xf numFmtId="0" fontId="0" fillId="2" borderId="0" xfId="0" applyFill="1" applyBorder="1" applyAlignment="1" applyProtection="1"/>
    <xf numFmtId="0" fontId="2" fillId="2" borderId="2" xfId="0" applyFont="1" applyFill="1" applyBorder="1" applyAlignment="1" applyProtection="1">
      <alignment horizontal="center"/>
    </xf>
    <xf numFmtId="0" fontId="0" fillId="2" borderId="0" xfId="0" applyFill="1" applyBorder="1" applyAlignment="1" applyProtection="1">
      <alignment horizontal="right"/>
    </xf>
    <xf numFmtId="0" fontId="0" fillId="11" borderId="0" xfId="0" applyFill="1" applyBorder="1" applyAlignment="1" applyProtection="1"/>
    <xf numFmtId="0" fontId="3" fillId="11" borderId="0" xfId="0" applyFont="1" applyFill="1" applyAlignment="1" applyProtection="1">
      <alignment horizontal="left"/>
    </xf>
    <xf numFmtId="0" fontId="40" fillId="2" borderId="0" xfId="0" applyFont="1" applyFill="1" applyBorder="1" applyProtection="1"/>
    <xf numFmtId="0" fontId="0" fillId="2" borderId="0" xfId="0" applyFill="1" applyAlignment="1" applyProtection="1">
      <alignment horizontal="left" vertical="top"/>
    </xf>
    <xf numFmtId="0" fontId="0" fillId="2" borderId="9" xfId="0" applyFill="1" applyBorder="1" applyAlignment="1" applyProtection="1">
      <alignment horizontal="center"/>
    </xf>
    <xf numFmtId="0" fontId="0" fillId="2" borderId="9" xfId="0" applyFill="1" applyBorder="1" applyProtection="1"/>
    <xf numFmtId="0" fontId="2" fillId="2" borderId="3"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3" xfId="0" applyFont="1" applyFill="1" applyBorder="1" applyAlignment="1" applyProtection="1">
      <alignment horizontal="center"/>
    </xf>
    <xf numFmtId="0" fontId="2" fillId="3" borderId="2" xfId="0" applyFont="1" applyFill="1" applyBorder="1" applyAlignment="1" applyProtection="1">
      <alignment horizontal="center"/>
    </xf>
    <xf numFmtId="0" fontId="0" fillId="2" borderId="13" xfId="0" applyFill="1" applyBorder="1" applyProtection="1"/>
    <xf numFmtId="0" fontId="0" fillId="2" borderId="13" xfId="0" applyFill="1" applyBorder="1" applyAlignment="1" applyProtection="1">
      <alignment horizontal="center"/>
    </xf>
    <xf numFmtId="0" fontId="0" fillId="2" borderId="0" xfId="0" applyFill="1" applyBorder="1" applyAlignment="1" applyProtection="1">
      <alignment horizontal="center"/>
    </xf>
    <xf numFmtId="0" fontId="0" fillId="2" borderId="4" xfId="0" applyFill="1" applyBorder="1" applyAlignment="1" applyProtection="1">
      <alignment horizontal="center"/>
    </xf>
    <xf numFmtId="0" fontId="0" fillId="2" borderId="11" xfId="0" applyFill="1" applyBorder="1" applyAlignment="1" applyProtection="1">
      <alignment horizontal="center"/>
    </xf>
    <xf numFmtId="0" fontId="0" fillId="2" borderId="1" xfId="0" applyFill="1" applyBorder="1" applyAlignment="1" applyProtection="1">
      <alignment horizontal="center"/>
    </xf>
    <xf numFmtId="0" fontId="0" fillId="2" borderId="12" xfId="0" applyFill="1" applyBorder="1" applyAlignment="1" applyProtection="1">
      <alignment horizontal="center"/>
    </xf>
    <xf numFmtId="0" fontId="0" fillId="2" borderId="6" xfId="0" applyFill="1" applyBorder="1" applyProtection="1"/>
    <xf numFmtId="0" fontId="0" fillId="2" borderId="11" xfId="0" applyFill="1" applyBorder="1" applyProtection="1"/>
    <xf numFmtId="0" fontId="34" fillId="3" borderId="0" xfId="0" applyFont="1" applyFill="1" applyBorder="1" applyProtection="1"/>
    <xf numFmtId="0" fontId="5" fillId="3" borderId="0" xfId="0" applyFont="1" applyFill="1" applyBorder="1" applyProtection="1"/>
    <xf numFmtId="0" fontId="5" fillId="3" borderId="0" xfId="0" applyFont="1" applyFill="1" applyProtection="1"/>
    <xf numFmtId="0" fontId="5" fillId="3" borderId="0" xfId="0" applyFont="1" applyFill="1" applyBorder="1" applyAlignment="1" applyProtection="1">
      <alignment horizontal="left"/>
    </xf>
    <xf numFmtId="0" fontId="0" fillId="3" borderId="8" xfId="0" applyFill="1" applyBorder="1" applyAlignment="1" applyProtection="1"/>
    <xf numFmtId="0" fontId="0" fillId="3" borderId="0" xfId="0" applyFill="1" applyBorder="1" applyAlignment="1" applyProtection="1"/>
    <xf numFmtId="0" fontId="4" fillId="2" borderId="0" xfId="0" applyFont="1" applyFill="1" applyBorder="1" applyProtection="1"/>
    <xf numFmtId="0" fontId="0" fillId="3" borderId="1" xfId="0" applyFill="1" applyBorder="1" applyAlignment="1" applyProtection="1"/>
    <xf numFmtId="0" fontId="4" fillId="2" borderId="14" xfId="0" applyFont="1" applyFill="1" applyBorder="1" applyProtection="1"/>
    <xf numFmtId="0" fontId="4" fillId="3" borderId="0" xfId="0" applyFont="1" applyFill="1" applyBorder="1" applyProtection="1"/>
    <xf numFmtId="0" fontId="0" fillId="2" borderId="8" xfId="0" applyFill="1" applyBorder="1" applyProtection="1"/>
    <xf numFmtId="0" fontId="0" fillId="2" borderId="10" xfId="0" applyFill="1" applyBorder="1" applyProtection="1"/>
    <xf numFmtId="0" fontId="0" fillId="3" borderId="9" xfId="0" applyFill="1" applyBorder="1" applyAlignment="1" applyProtection="1">
      <alignment horizontal="center"/>
    </xf>
    <xf numFmtId="0" fontId="4" fillId="2" borderId="13" xfId="0" applyFont="1" applyFill="1" applyBorder="1" applyProtection="1"/>
    <xf numFmtId="0" fontId="0" fillId="2" borderId="0" xfId="0" applyFill="1" applyBorder="1" applyAlignment="1" applyProtection="1">
      <alignment horizontal="center" shrinkToFit="1"/>
    </xf>
    <xf numFmtId="0" fontId="0" fillId="2" borderId="13" xfId="0" applyFill="1" applyBorder="1" applyAlignment="1" applyProtection="1">
      <alignment horizontal="center" shrinkToFit="1"/>
    </xf>
    <xf numFmtId="0" fontId="0" fillId="2" borderId="4" xfId="0" applyFill="1" applyBorder="1" applyAlignment="1" applyProtection="1">
      <alignment horizontal="center" shrinkToFit="1"/>
    </xf>
    <xf numFmtId="0" fontId="0" fillId="2" borderId="12" xfId="0" applyFill="1" applyBorder="1" applyAlignment="1" applyProtection="1">
      <alignment horizontal="center" shrinkToFit="1"/>
    </xf>
    <xf numFmtId="0" fontId="0" fillId="2" borderId="1" xfId="0" applyFill="1" applyBorder="1" applyProtection="1"/>
    <xf numFmtId="0" fontId="0" fillId="2" borderId="12" xfId="0" applyFill="1" applyBorder="1" applyProtection="1"/>
    <xf numFmtId="0" fontId="40" fillId="2" borderId="11" xfId="0" applyFont="1" applyFill="1" applyBorder="1" applyProtection="1"/>
    <xf numFmtId="0" fontId="40" fillId="2" borderId="12" xfId="0" applyFont="1" applyFill="1" applyBorder="1" applyProtection="1"/>
    <xf numFmtId="0" fontId="0" fillId="3" borderId="0" xfId="0" applyFill="1" applyBorder="1" applyProtection="1"/>
    <xf numFmtId="0" fontId="47" fillId="3" borderId="0" xfId="0" applyFont="1" applyFill="1" applyBorder="1" applyAlignment="1">
      <alignment vertical="center"/>
    </xf>
    <xf numFmtId="0" fontId="48" fillId="3" borderId="0" xfId="0" applyFont="1" applyFill="1" applyBorder="1"/>
    <xf numFmtId="0" fontId="33" fillId="3" borderId="0" xfId="0" applyFont="1" applyFill="1" applyBorder="1" applyAlignment="1"/>
    <xf numFmtId="0" fontId="49" fillId="3" borderId="2" xfId="0" applyFont="1" applyFill="1" applyBorder="1" applyAlignment="1" applyProtection="1">
      <protection locked="0"/>
    </xf>
    <xf numFmtId="0" fontId="7" fillId="3" borderId="2" xfId="0" applyFont="1" applyFill="1" applyBorder="1"/>
    <xf numFmtId="0" fontId="49" fillId="3" borderId="2" xfId="0" applyFont="1" applyFill="1" applyBorder="1" applyAlignment="1"/>
    <xf numFmtId="0" fontId="49" fillId="3" borderId="2" xfId="0" applyFont="1" applyFill="1" applyBorder="1" applyAlignment="1" applyProtection="1">
      <alignment horizontal="center"/>
      <protection locked="0"/>
    </xf>
    <xf numFmtId="0" fontId="49" fillId="3" borderId="2" xfId="0" applyFont="1" applyFill="1" applyBorder="1" applyProtection="1">
      <protection locked="0"/>
    </xf>
    <xf numFmtId="0" fontId="33" fillId="3" borderId="0" xfId="0" applyFont="1" applyFill="1" applyBorder="1"/>
    <xf numFmtId="0" fontId="39" fillId="3" borderId="0" xfId="0" applyFont="1" applyFill="1" applyBorder="1" applyAlignment="1" applyProtection="1">
      <alignment vertical="center"/>
      <protection locked="0"/>
    </xf>
    <xf numFmtId="0" fontId="34" fillId="3" borderId="0" xfId="0" applyFont="1" applyFill="1" applyBorder="1" applyProtection="1">
      <protection locked="0"/>
    </xf>
    <xf numFmtId="0" fontId="40" fillId="3" borderId="0" xfId="0" applyFont="1" applyFill="1" applyBorder="1" applyProtection="1">
      <protection locked="0"/>
    </xf>
    <xf numFmtId="0" fontId="11" fillId="3" borderId="13" xfId="0" applyFont="1" applyFill="1" applyBorder="1" applyAlignment="1">
      <alignment vertical="center"/>
    </xf>
    <xf numFmtId="0" fontId="43" fillId="3" borderId="13" xfId="0" applyFont="1" applyFill="1" applyBorder="1"/>
    <xf numFmtId="0" fontId="5" fillId="3" borderId="0" xfId="0" applyFont="1" applyFill="1" applyBorder="1" applyAlignment="1"/>
    <xf numFmtId="0" fontId="40" fillId="2" borderId="13" xfId="0" applyFont="1" applyFill="1" applyBorder="1" applyProtection="1">
      <protection locked="0"/>
    </xf>
    <xf numFmtId="0" fontId="40" fillId="2" borderId="14" xfId="0" applyFont="1" applyFill="1" applyBorder="1" applyProtection="1">
      <protection locked="0"/>
    </xf>
    <xf numFmtId="0" fontId="48" fillId="3" borderId="0" xfId="0" applyFont="1" applyFill="1" applyBorder="1" applyAlignment="1">
      <alignment horizontal="left"/>
    </xf>
    <xf numFmtId="0" fontId="33" fillId="3" borderId="0" xfId="0" applyFont="1" applyFill="1" applyBorder="1" applyAlignment="1">
      <alignment horizontal="left"/>
    </xf>
    <xf numFmtId="0" fontId="0" fillId="3" borderId="2" xfId="0" applyFill="1" applyBorder="1" applyAlignment="1" applyProtection="1">
      <alignment horizontal="center"/>
      <protection locked="0"/>
    </xf>
    <xf numFmtId="0" fontId="0" fillId="3" borderId="2" xfId="0" applyFill="1" applyBorder="1" applyAlignment="1" applyProtection="1">
      <alignment horizontal="left"/>
      <protection locked="0"/>
    </xf>
    <xf numFmtId="0" fontId="2" fillId="3" borderId="2" xfId="0" applyFont="1" applyFill="1" applyBorder="1" applyAlignment="1" applyProtection="1">
      <alignment horizontal="right"/>
      <protection locked="0"/>
    </xf>
    <xf numFmtId="0" fontId="5" fillId="5" borderId="2" xfId="0" applyFont="1" applyFill="1" applyBorder="1"/>
    <xf numFmtId="0" fontId="49" fillId="3" borderId="7" xfId="0" applyFont="1" applyFill="1" applyBorder="1" applyAlignment="1" applyProtection="1">
      <protection locked="0"/>
    </xf>
    <xf numFmtId="0" fontId="6" fillId="5" borderId="3" xfId="0" applyFont="1" applyFill="1" applyBorder="1"/>
    <xf numFmtId="0" fontId="6" fillId="5" borderId="4" xfId="0" applyFont="1" applyFill="1" applyBorder="1"/>
    <xf numFmtId="0" fontId="5" fillId="5" borderId="4" xfId="0" applyFont="1" applyFill="1" applyBorder="1"/>
    <xf numFmtId="0" fontId="0" fillId="5" borderId="4" xfId="0" applyFill="1" applyBorder="1"/>
    <xf numFmtId="0" fontId="0" fillId="5" borderId="5" xfId="0" applyFill="1" applyBorder="1"/>
    <xf numFmtId="0" fontId="9" fillId="5" borderId="3" xfId="0" applyFont="1" applyFill="1" applyBorder="1" applyAlignment="1">
      <alignment vertical="center"/>
    </xf>
    <xf numFmtId="0" fontId="10" fillId="5" borderId="4" xfId="0" applyFont="1" applyFill="1" applyBorder="1" applyAlignment="1">
      <alignment vertical="center"/>
    </xf>
    <xf numFmtId="0" fontId="10" fillId="5" borderId="5" xfId="0" applyFont="1" applyFill="1" applyBorder="1" applyAlignment="1">
      <alignment vertical="center"/>
    </xf>
    <xf numFmtId="0" fontId="9" fillId="5" borderId="3" xfId="0" applyFont="1" applyFill="1" applyBorder="1" applyAlignment="1" applyProtection="1">
      <alignment vertical="center"/>
    </xf>
    <xf numFmtId="0" fontId="10" fillId="5" borderId="4" xfId="0" applyFont="1" applyFill="1" applyBorder="1" applyAlignment="1" applyProtection="1">
      <alignment vertical="center"/>
    </xf>
    <xf numFmtId="0" fontId="10" fillId="5" borderId="5" xfId="0" applyFont="1" applyFill="1" applyBorder="1" applyAlignment="1" applyProtection="1">
      <alignment vertical="center"/>
    </xf>
    <xf numFmtId="0" fontId="39" fillId="5" borderId="5" xfId="0" applyFont="1" applyFill="1" applyBorder="1" applyAlignment="1" applyProtection="1">
      <alignment vertical="center"/>
    </xf>
    <xf numFmtId="0" fontId="43" fillId="5" borderId="3" xfId="0" applyFont="1" applyFill="1" applyBorder="1" applyProtection="1"/>
    <xf numFmtId="0" fontId="5" fillId="5" borderId="4" xfId="0" applyFont="1" applyFill="1" applyBorder="1" applyAlignment="1" applyProtection="1">
      <alignment horizontal="left"/>
    </xf>
    <xf numFmtId="0" fontId="5" fillId="5" borderId="4" xfId="0" applyFont="1" applyFill="1" applyBorder="1" applyProtection="1"/>
    <xf numFmtId="0" fontId="5" fillId="5" borderId="4" xfId="0" applyFont="1" applyFill="1" applyBorder="1" applyAlignment="1" applyProtection="1">
      <alignment horizontal="right"/>
    </xf>
    <xf numFmtId="0" fontId="2" fillId="5" borderId="4" xfId="0" applyFont="1" applyFill="1" applyBorder="1" applyProtection="1"/>
    <xf numFmtId="0" fontId="44" fillId="5" borderId="5" xfId="0" applyFont="1" applyFill="1" applyBorder="1" applyProtection="1"/>
    <xf numFmtId="0" fontId="9" fillId="5" borderId="4" xfId="0" applyFont="1" applyFill="1" applyBorder="1" applyAlignment="1">
      <alignment vertical="center"/>
    </xf>
    <xf numFmtId="0" fontId="15" fillId="3" borderId="0" xfId="1" applyFill="1" applyProtection="1">
      <protection locked="0"/>
    </xf>
    <xf numFmtId="0" fontId="15" fillId="3" borderId="0" xfId="1" applyFill="1" applyAlignment="1" applyProtection="1">
      <alignment wrapText="1"/>
      <protection locked="0"/>
    </xf>
    <xf numFmtId="0" fontId="15" fillId="3" borderId="0" xfId="1" applyFill="1" applyBorder="1" applyProtection="1">
      <protection locked="0"/>
    </xf>
    <xf numFmtId="0" fontId="15" fillId="3" borderId="0" xfId="1" applyFill="1" applyBorder="1" applyAlignment="1" applyProtection="1">
      <alignment wrapText="1"/>
      <protection locked="0"/>
    </xf>
    <xf numFmtId="0" fontId="15" fillId="3" borderId="0" xfId="1" applyFill="1" applyAlignment="1" applyProtection="1">
      <alignment vertical="center"/>
      <protection locked="0"/>
    </xf>
    <xf numFmtId="0" fontId="15" fillId="3" borderId="0" xfId="1" applyFill="1" applyBorder="1" applyAlignment="1" applyProtection="1">
      <alignment vertical="center"/>
      <protection locked="0"/>
    </xf>
    <xf numFmtId="0" fontId="40" fillId="2" borderId="13" xfId="0" applyFont="1" applyFill="1" applyBorder="1"/>
    <xf numFmtId="0" fontId="40" fillId="2" borderId="11" xfId="0" applyFont="1" applyFill="1" applyBorder="1"/>
    <xf numFmtId="0" fontId="40" fillId="2" borderId="14" xfId="0" applyFont="1" applyFill="1" applyBorder="1"/>
    <xf numFmtId="0" fontId="40" fillId="2" borderId="12" xfId="0" applyFont="1" applyFill="1" applyBorder="1"/>
    <xf numFmtId="0" fontId="43" fillId="3" borderId="0" xfId="0" applyFont="1" applyFill="1"/>
    <xf numFmtId="0" fontId="43" fillId="3" borderId="0" xfId="0" applyFont="1" applyFill="1" applyBorder="1" applyAlignment="1">
      <alignment horizontal="left"/>
    </xf>
    <xf numFmtId="0" fontId="5" fillId="3" borderId="0" xfId="0" applyFont="1" applyFill="1"/>
    <xf numFmtId="0" fontId="50" fillId="3" borderId="0" xfId="0" applyFont="1" applyFill="1" applyBorder="1" applyAlignment="1" applyProtection="1">
      <alignment horizontal="left" vertical="center"/>
      <protection locked="0"/>
    </xf>
    <xf numFmtId="0" fontId="50" fillId="3" borderId="0" xfId="0" applyFont="1" applyFill="1" applyBorder="1" applyAlignment="1" applyProtection="1">
      <alignment vertical="center"/>
      <protection locked="0"/>
    </xf>
    <xf numFmtId="0" fontId="51" fillId="3" borderId="0" xfId="0" applyFont="1" applyFill="1" applyBorder="1" applyAlignment="1">
      <alignment horizontal="left"/>
    </xf>
    <xf numFmtId="0" fontId="51" fillId="3" borderId="0" xfId="0" applyFont="1" applyFill="1" applyBorder="1"/>
    <xf numFmtId="0" fontId="51" fillId="3" borderId="0" xfId="0" applyFont="1" applyFill="1" applyBorder="1" applyProtection="1">
      <protection locked="0"/>
    </xf>
    <xf numFmtId="0" fontId="52" fillId="3" borderId="0" xfId="0" applyFont="1" applyFill="1" applyBorder="1" applyAlignment="1">
      <alignment vertical="center"/>
    </xf>
    <xf numFmtId="0" fontId="50" fillId="3" borderId="0" xfId="0" applyFont="1" applyFill="1" applyBorder="1" applyAlignment="1">
      <alignment horizontal="left" vertical="center"/>
    </xf>
    <xf numFmtId="0" fontId="50" fillId="3" borderId="0" xfId="0" applyFont="1" applyFill="1" applyBorder="1" applyAlignment="1">
      <alignment vertical="center"/>
    </xf>
    <xf numFmtId="14" fontId="50" fillId="3" borderId="0" xfId="0" applyNumberFormat="1" applyFont="1" applyFill="1" applyBorder="1" applyAlignment="1">
      <alignment vertical="center"/>
    </xf>
    <xf numFmtId="0" fontId="12" fillId="0" borderId="0" xfId="0" applyFont="1" applyFill="1" applyBorder="1"/>
    <xf numFmtId="0" fontId="13" fillId="0" borderId="22" xfId="0" applyFont="1" applyFill="1" applyBorder="1" applyAlignment="1">
      <alignment vertical="center"/>
    </xf>
    <xf numFmtId="0" fontId="12" fillId="0" borderId="21" xfId="0" applyFont="1" applyFill="1" applyBorder="1"/>
    <xf numFmtId="0" fontId="12" fillId="0" borderId="20" xfId="0" applyFont="1" applyFill="1" applyBorder="1"/>
    <xf numFmtId="0" fontId="12" fillId="0" borderId="22" xfId="0" applyFont="1" applyFill="1" applyBorder="1"/>
    <xf numFmtId="0" fontId="13" fillId="0" borderId="17" xfId="0" applyFont="1" applyFill="1" applyBorder="1" applyAlignment="1">
      <alignment vertical="center"/>
    </xf>
    <xf numFmtId="0" fontId="12" fillId="0" borderId="16" xfId="0" applyFont="1" applyFill="1" applyBorder="1"/>
    <xf numFmtId="0" fontId="12" fillId="0" borderId="15" xfId="0" applyFont="1" applyFill="1" applyBorder="1"/>
    <xf numFmtId="0" fontId="12" fillId="0" borderId="17" xfId="0" applyFont="1" applyFill="1" applyBorder="1"/>
    <xf numFmtId="0" fontId="12" fillId="0" borderId="18" xfId="0" applyFont="1" applyFill="1" applyBorder="1"/>
    <xf numFmtId="0" fontId="13" fillId="0" borderId="19" xfId="0" applyFont="1" applyFill="1" applyBorder="1" applyAlignment="1">
      <alignment vertical="center"/>
    </xf>
    <xf numFmtId="0" fontId="12" fillId="0" borderId="19" xfId="0" applyFont="1" applyFill="1" applyBorder="1"/>
    <xf numFmtId="0" fontId="54" fillId="7" borderId="22" xfId="0" applyFont="1" applyFill="1" applyBorder="1"/>
    <xf numFmtId="0" fontId="54" fillId="7" borderId="21" xfId="0" applyFont="1" applyFill="1" applyBorder="1"/>
    <xf numFmtId="0" fontId="54" fillId="7" borderId="20" xfId="0" applyFont="1" applyFill="1" applyBorder="1"/>
    <xf numFmtId="0" fontId="54" fillId="7" borderId="19" xfId="0" applyFont="1" applyFill="1" applyBorder="1"/>
    <xf numFmtId="0" fontId="54" fillId="7" borderId="0" xfId="0" applyFont="1" applyFill="1" applyBorder="1"/>
    <xf numFmtId="0" fontId="54" fillId="7" borderId="18" xfId="0" applyFont="1" applyFill="1" applyBorder="1"/>
    <xf numFmtId="0" fontId="54" fillId="7" borderId="17" xfId="0" applyFont="1" applyFill="1" applyBorder="1"/>
    <xf numFmtId="0" fontId="54" fillId="7" borderId="16" xfId="0" applyFont="1" applyFill="1" applyBorder="1"/>
    <xf numFmtId="0" fontId="54" fillId="7" borderId="15" xfId="0" applyFont="1" applyFill="1" applyBorder="1"/>
    <xf numFmtId="0" fontId="54" fillId="6" borderId="22" xfId="0" applyFont="1" applyFill="1" applyBorder="1"/>
    <xf numFmtId="0" fontId="54" fillId="6" borderId="21" xfId="0" applyFont="1" applyFill="1" applyBorder="1"/>
    <xf numFmtId="0" fontId="54" fillId="6" borderId="20" xfId="0" applyFont="1" applyFill="1" applyBorder="1"/>
    <xf numFmtId="0" fontId="54" fillId="6" borderId="19" xfId="0" applyFont="1" applyFill="1" applyBorder="1"/>
    <xf numFmtId="0" fontId="54" fillId="6" borderId="0" xfId="0" applyFont="1" applyFill="1" applyBorder="1"/>
    <xf numFmtId="0" fontId="54" fillId="6" borderId="18" xfId="0" applyFont="1" applyFill="1" applyBorder="1"/>
    <xf numFmtId="0" fontId="54" fillId="6" borderId="17" xfId="0" applyFont="1" applyFill="1" applyBorder="1"/>
    <xf numFmtId="0" fontId="54" fillId="6" borderId="16" xfId="0" applyFont="1" applyFill="1" applyBorder="1"/>
    <xf numFmtId="0" fontId="54" fillId="6" borderId="15" xfId="0" applyFont="1" applyFill="1" applyBorder="1"/>
    <xf numFmtId="0" fontId="12" fillId="2" borderId="0" xfId="0" applyFont="1" applyFill="1" applyBorder="1"/>
    <xf numFmtId="165" fontId="12" fillId="2" borderId="0" xfId="0" applyNumberFormat="1" applyFont="1" applyFill="1" applyBorder="1"/>
    <xf numFmtId="165" fontId="12" fillId="3" borderId="0" xfId="0" applyNumberFormat="1" applyFont="1" applyFill="1" applyBorder="1"/>
    <xf numFmtId="0" fontId="54" fillId="3" borderId="21" xfId="0" applyFont="1" applyFill="1" applyBorder="1"/>
    <xf numFmtId="0" fontId="54" fillId="3" borderId="20" xfId="0" applyFont="1" applyFill="1" applyBorder="1"/>
    <xf numFmtId="0" fontId="54" fillId="3" borderId="22" xfId="0" applyFont="1" applyFill="1" applyBorder="1"/>
    <xf numFmtId="0" fontId="54" fillId="3" borderId="0" xfId="0" applyFont="1" applyFill="1" applyBorder="1"/>
    <xf numFmtId="0" fontId="54" fillId="3" borderId="18" xfId="0" applyFont="1" applyFill="1" applyBorder="1"/>
    <xf numFmtId="0" fontId="54" fillId="3" borderId="19" xfId="0" applyFont="1" applyFill="1" applyBorder="1"/>
    <xf numFmtId="0" fontId="54" fillId="3" borderId="17" xfId="0" applyFont="1" applyFill="1" applyBorder="1"/>
    <xf numFmtId="0" fontId="54" fillId="3" borderId="16" xfId="0" applyFont="1" applyFill="1" applyBorder="1"/>
    <xf numFmtId="0" fontId="54" fillId="3" borderId="15" xfId="0" applyFont="1" applyFill="1" applyBorder="1"/>
    <xf numFmtId="165" fontId="12" fillId="3" borderId="20" xfId="0" applyNumberFormat="1" applyFont="1" applyFill="1" applyBorder="1"/>
    <xf numFmtId="165" fontId="12" fillId="3" borderId="18" xfId="0" applyNumberFormat="1" applyFont="1" applyFill="1" applyBorder="1"/>
    <xf numFmtId="165" fontId="12" fillId="3" borderId="15" xfId="0" applyNumberFormat="1" applyFont="1" applyFill="1" applyBorder="1"/>
    <xf numFmtId="0" fontId="53" fillId="3" borderId="0" xfId="0" applyFont="1" applyFill="1" applyBorder="1"/>
    <xf numFmtId="165" fontId="12" fillId="3" borderId="21" xfId="0" applyNumberFormat="1" applyFont="1" applyFill="1" applyBorder="1"/>
    <xf numFmtId="165" fontId="12" fillId="3" borderId="16" xfId="0" applyNumberFormat="1" applyFont="1" applyFill="1" applyBorder="1"/>
    <xf numFmtId="0" fontId="13" fillId="2" borderId="0" xfId="0" applyFont="1" applyFill="1" applyBorder="1" applyAlignment="1">
      <alignment vertical="center"/>
    </xf>
    <xf numFmtId="165" fontId="54" fillId="2" borderId="0" xfId="0" applyNumberFormat="1" applyFont="1" applyFill="1" applyBorder="1"/>
    <xf numFmtId="0" fontId="54" fillId="2" borderId="0" xfId="0" applyFont="1" applyFill="1" applyBorder="1"/>
    <xf numFmtId="165" fontId="53" fillId="2" borderId="0" xfId="0" applyNumberFormat="1" applyFont="1" applyFill="1" applyBorder="1"/>
    <xf numFmtId="0" fontId="0" fillId="15" borderId="0" xfId="0" applyFill="1"/>
    <xf numFmtId="0" fontId="0" fillId="16" borderId="0" xfId="0" applyFill="1"/>
    <xf numFmtId="0" fontId="6" fillId="14" borderId="0" xfId="0" applyFont="1" applyFill="1"/>
    <xf numFmtId="0" fontId="6" fillId="17" borderId="0" xfId="0" applyFont="1" applyFill="1"/>
    <xf numFmtId="0" fontId="0" fillId="3" borderId="4" xfId="0" applyFill="1" applyBorder="1"/>
    <xf numFmtId="0" fontId="0" fillId="3" borderId="0" xfId="0" applyFill="1" applyBorder="1" applyAlignment="1">
      <alignment vertical="top" wrapText="1"/>
    </xf>
    <xf numFmtId="0" fontId="6" fillId="3" borderId="0" xfId="0" applyFont="1" applyFill="1"/>
    <xf numFmtId="0" fontId="55" fillId="3" borderId="0" xfId="0" applyFont="1" applyFill="1"/>
    <xf numFmtId="0" fontId="6" fillId="0" borderId="0" xfId="0" applyFont="1"/>
    <xf numFmtId="0" fontId="3" fillId="3" borderId="0" xfId="0" applyFont="1" applyFill="1"/>
    <xf numFmtId="0" fontId="0" fillId="3" borderId="0" xfId="0" applyFill="1" applyAlignment="1">
      <alignment horizontal="left"/>
    </xf>
    <xf numFmtId="0" fontId="0" fillId="3" borderId="0" xfId="0" applyFill="1" applyBorder="1" applyAlignment="1">
      <alignment horizontal="left" vertical="top" wrapText="1"/>
    </xf>
    <xf numFmtId="0" fontId="0" fillId="3" borderId="3" xfId="0" applyFill="1" applyBorder="1"/>
    <xf numFmtId="0" fontId="0" fillId="3" borderId="5" xfId="0" applyFill="1" applyBorder="1"/>
    <xf numFmtId="0" fontId="2" fillId="3" borderId="3" xfId="0" applyFont="1" applyFill="1" applyBorder="1" applyAlignment="1" applyProtection="1">
      <protection locked="0"/>
    </xf>
    <xf numFmtId="0" fontId="2" fillId="3" borderId="4" xfId="0" applyFont="1" applyFill="1" applyBorder="1" applyAlignment="1" applyProtection="1">
      <protection locked="0"/>
    </xf>
    <xf numFmtId="0" fontId="2" fillId="3" borderId="5" xfId="0" applyFont="1" applyFill="1" applyBorder="1" applyAlignment="1" applyProtection="1">
      <protection locked="0"/>
    </xf>
    <xf numFmtId="0" fontId="56" fillId="2" borderId="0" xfId="0" applyFont="1" applyFill="1" applyBorder="1" applyAlignment="1">
      <alignment horizontal="center"/>
    </xf>
    <xf numFmtId="0" fontId="6" fillId="4" borderId="0" xfId="0" applyFont="1" applyFill="1" applyBorder="1" applyProtection="1"/>
    <xf numFmtId="0" fontId="6" fillId="4" borderId="8" xfId="0" applyFont="1" applyFill="1" applyBorder="1" applyProtection="1"/>
    <xf numFmtId="0" fontId="2" fillId="2" borderId="0" xfId="0" applyFont="1" applyFill="1" applyBorder="1" applyAlignment="1" applyProtection="1"/>
    <xf numFmtId="0" fontId="0" fillId="19" borderId="0" xfId="0" applyFill="1"/>
    <xf numFmtId="0" fontId="2" fillId="19" borderId="0" xfId="0" applyFont="1" applyFill="1" applyAlignment="1">
      <alignment horizontal="right"/>
    </xf>
    <xf numFmtId="0" fontId="0" fillId="20" borderId="0" xfId="0" applyFill="1"/>
    <xf numFmtId="0" fontId="2" fillId="3" borderId="4" xfId="0" applyFont="1" applyFill="1" applyBorder="1" applyAlignment="1" applyProtection="1"/>
    <xf numFmtId="0" fontId="37" fillId="3" borderId="0" xfId="0" applyFont="1" applyFill="1"/>
    <xf numFmtId="0" fontId="37" fillId="0" borderId="0" xfId="0" applyFont="1"/>
    <xf numFmtId="0" fontId="37" fillId="3" borderId="0" xfId="0" applyFont="1" applyFill="1" applyBorder="1" applyAlignment="1">
      <alignment vertical="top" wrapText="1"/>
    </xf>
    <xf numFmtId="0" fontId="55" fillId="3" borderId="13" xfId="0" applyFont="1" applyFill="1" applyBorder="1"/>
    <xf numFmtId="0" fontId="55" fillId="3" borderId="0" xfId="0" applyFont="1" applyFill="1" applyBorder="1"/>
    <xf numFmtId="0" fontId="6" fillId="3" borderId="23" xfId="0" applyFont="1" applyFill="1" applyBorder="1"/>
    <xf numFmtId="0" fontId="0" fillId="3" borderId="23" xfId="0" applyFill="1" applyBorder="1"/>
    <xf numFmtId="0" fontId="0" fillId="3" borderId="7" xfId="0" applyFill="1" applyBorder="1"/>
    <xf numFmtId="0" fontId="0" fillId="3" borderId="11" xfId="0" applyFill="1" applyBorder="1"/>
    <xf numFmtId="0" fontId="0" fillId="3" borderId="1" xfId="0" applyFill="1" applyBorder="1"/>
    <xf numFmtId="0" fontId="0" fillId="0" borderId="0" xfId="0" applyBorder="1"/>
    <xf numFmtId="0" fontId="37" fillId="3" borderId="2" xfId="0" applyFont="1" applyFill="1" applyBorder="1"/>
    <xf numFmtId="0" fontId="37" fillId="3" borderId="4" xfId="0" applyFont="1" applyFill="1" applyBorder="1"/>
    <xf numFmtId="0" fontId="37" fillId="0" borderId="4" xfId="0" applyFont="1" applyBorder="1"/>
    <xf numFmtId="0" fontId="0" fillId="3" borderId="4" xfId="0" applyFont="1" applyFill="1" applyBorder="1" applyAlignment="1">
      <alignment wrapText="1"/>
    </xf>
    <xf numFmtId="0" fontId="0" fillId="3" borderId="4" xfId="0" applyFont="1" applyFill="1" applyBorder="1" applyAlignment="1"/>
    <xf numFmtId="0" fontId="0" fillId="3" borderId="25" xfId="0" applyFill="1" applyBorder="1"/>
    <xf numFmtId="0" fontId="55" fillId="3" borderId="25" xfId="0" applyFont="1" applyFill="1" applyBorder="1"/>
    <xf numFmtId="0" fontId="0" fillId="3" borderId="24" xfId="0" applyFill="1" applyBorder="1"/>
    <xf numFmtId="0" fontId="0" fillId="3" borderId="26" xfId="0" applyFill="1" applyBorder="1"/>
    <xf numFmtId="0" fontId="55" fillId="3" borderId="26" xfId="0" applyFont="1" applyFill="1" applyBorder="1"/>
    <xf numFmtId="0" fontId="0" fillId="3" borderId="27" xfId="0" applyFill="1" applyBorder="1"/>
    <xf numFmtId="0" fontId="58" fillId="4" borderId="0" xfId="1" applyFont="1" applyFill="1" applyProtection="1">
      <protection hidden="1"/>
    </xf>
    <xf numFmtId="0" fontId="59" fillId="3" borderId="0" xfId="1" applyFont="1" applyFill="1" applyAlignment="1" applyProtection="1">
      <alignment vertical="center"/>
      <protection locked="0"/>
    </xf>
    <xf numFmtId="0" fontId="60" fillId="3" borderId="0" xfId="1" applyFont="1" applyFill="1" applyAlignment="1" applyProtection="1">
      <protection locked="0"/>
    </xf>
    <xf numFmtId="0" fontId="59" fillId="3" borderId="0" xfId="1" applyFont="1" applyFill="1" applyAlignment="1" applyProtection="1">
      <alignment vertical="center" wrapText="1"/>
      <protection locked="0"/>
    </xf>
    <xf numFmtId="0" fontId="61" fillId="3" borderId="0" xfId="1" applyFont="1" applyFill="1" applyAlignment="1" applyProtection="1">
      <alignment vertical="center"/>
      <protection locked="0"/>
    </xf>
    <xf numFmtId="0" fontId="62" fillId="4" borderId="0" xfId="1" applyFont="1" applyFill="1" applyAlignment="1" applyProtection="1">
      <alignment vertical="center"/>
      <protection hidden="1"/>
    </xf>
    <xf numFmtId="0" fontId="63" fillId="3" borderId="0" xfId="1" applyFont="1" applyFill="1" applyAlignment="1" applyProtection="1">
      <alignment vertical="center"/>
      <protection locked="0"/>
    </xf>
    <xf numFmtId="0" fontId="65" fillId="3" borderId="0" xfId="1" applyFont="1" applyFill="1" applyAlignment="1" applyProtection="1">
      <alignment vertical="center" wrapText="1"/>
      <protection locked="0"/>
    </xf>
    <xf numFmtId="0" fontId="58" fillId="4" borderId="0" xfId="1" applyFont="1" applyFill="1" applyAlignment="1" applyProtection="1">
      <alignment vertical="center" wrapText="1"/>
      <protection hidden="1"/>
    </xf>
    <xf numFmtId="0" fontId="66" fillId="21" borderId="1" xfId="1" applyFont="1" applyFill="1" applyBorder="1" applyAlignment="1" applyProtection="1">
      <alignment horizontal="right" vertical="center"/>
      <protection locked="0"/>
    </xf>
    <xf numFmtId="0" fontId="67" fillId="21" borderId="1" xfId="1" applyFont="1" applyFill="1" applyBorder="1" applyAlignment="1" applyProtection="1">
      <alignment horizontal="left" vertical="center"/>
      <protection locked="0"/>
    </xf>
    <xf numFmtId="0" fontId="66" fillId="21" borderId="1" xfId="1" applyFont="1" applyFill="1" applyBorder="1" applyAlignment="1" applyProtection="1">
      <alignment horizontal="left" vertical="center"/>
      <protection locked="0"/>
    </xf>
    <xf numFmtId="0" fontId="58" fillId="4" borderId="0" xfId="1" applyFont="1" applyFill="1" applyAlignment="1" applyProtection="1">
      <alignment vertical="center"/>
      <protection hidden="1"/>
    </xf>
    <xf numFmtId="0" fontId="68" fillId="4" borderId="0" xfId="1" applyFont="1" applyFill="1" applyAlignment="1" applyProtection="1">
      <alignment vertical="center"/>
      <protection hidden="1"/>
    </xf>
    <xf numFmtId="0" fontId="66" fillId="21" borderId="4" xfId="1" applyFont="1" applyFill="1" applyBorder="1" applyAlignment="1" applyProtection="1">
      <alignment horizontal="right" vertical="center"/>
      <protection locked="0"/>
    </xf>
    <xf numFmtId="49" fontId="67" fillId="21" borderId="1" xfId="1" applyNumberFormat="1" applyFont="1" applyFill="1" applyBorder="1" applyAlignment="1" applyProtection="1">
      <alignment horizontal="left" vertical="center"/>
      <protection locked="0"/>
    </xf>
    <xf numFmtId="0" fontId="67" fillId="21" borderId="4" xfId="1" applyFont="1" applyFill="1" applyBorder="1" applyAlignment="1" applyProtection="1">
      <alignment horizontal="left" vertical="center"/>
      <protection locked="0"/>
    </xf>
    <xf numFmtId="0" fontId="66" fillId="21" borderId="4" xfId="1" applyFont="1" applyFill="1" applyBorder="1" applyAlignment="1" applyProtection="1">
      <alignment horizontal="left" vertical="center"/>
      <protection locked="0"/>
    </xf>
    <xf numFmtId="49" fontId="67" fillId="21" borderId="4" xfId="1" applyNumberFormat="1" applyFont="1" applyFill="1" applyBorder="1" applyAlignment="1" applyProtection="1">
      <alignment horizontal="left" vertical="center"/>
      <protection locked="0"/>
    </xf>
    <xf numFmtId="0" fontId="65" fillId="3" borderId="0" xfId="1" applyFont="1" applyFill="1" applyAlignment="1" applyProtection="1">
      <alignment vertical="center"/>
      <protection locked="0"/>
    </xf>
    <xf numFmtId="0" fontId="63" fillId="3" borderId="0" xfId="1" applyFont="1" applyFill="1" applyBorder="1" applyAlignment="1" applyProtection="1">
      <alignment vertical="center"/>
      <protection locked="0"/>
    </xf>
    <xf numFmtId="0" fontId="65" fillId="3" borderId="0" xfId="1" applyFont="1" applyFill="1" applyBorder="1" applyAlignment="1" applyProtection="1">
      <alignment vertical="center" wrapText="1"/>
      <protection locked="0"/>
    </xf>
    <xf numFmtId="0" fontId="69" fillId="21" borderId="1" xfId="1" applyFont="1" applyFill="1" applyBorder="1" applyAlignment="1" applyProtection="1">
      <alignment horizontal="left" vertical="center"/>
      <protection locked="0"/>
    </xf>
    <xf numFmtId="0" fontId="67" fillId="3" borderId="0" xfId="1" applyFont="1" applyFill="1" applyBorder="1" applyProtection="1">
      <protection locked="0"/>
    </xf>
    <xf numFmtId="0" fontId="66" fillId="3" borderId="0" xfId="1" applyFont="1" applyFill="1" applyBorder="1" applyAlignment="1" applyProtection="1">
      <alignment vertical="top"/>
      <protection locked="0"/>
    </xf>
    <xf numFmtId="0" fontId="67" fillId="3" borderId="0" xfId="1" applyFont="1" applyFill="1" applyBorder="1" applyAlignment="1" applyProtection="1">
      <alignment vertical="top"/>
      <protection locked="0"/>
    </xf>
    <xf numFmtId="0" fontId="65" fillId="3" borderId="0" xfId="1" applyFont="1" applyFill="1" applyAlignment="1" applyProtection="1">
      <alignment vertical="top"/>
      <protection locked="0"/>
    </xf>
    <xf numFmtId="0" fontId="68" fillId="4" borderId="0" xfId="1" applyFont="1" applyFill="1" applyAlignment="1" applyProtection="1">
      <alignment vertical="top"/>
      <protection hidden="1"/>
    </xf>
    <xf numFmtId="0" fontId="58" fillId="4" borderId="0" xfId="1" applyFont="1" applyFill="1" applyAlignment="1" applyProtection="1">
      <protection hidden="1"/>
    </xf>
    <xf numFmtId="0" fontId="67" fillId="3" borderId="0" xfId="1" applyFont="1" applyFill="1" applyBorder="1" applyAlignment="1" applyProtection="1">
      <alignment vertical="top" wrapText="1"/>
      <protection locked="0"/>
    </xf>
    <xf numFmtId="0" fontId="66" fillId="3" borderId="0" xfId="1" applyFont="1" applyFill="1" applyBorder="1" applyAlignment="1" applyProtection="1">
      <alignment vertical="top" wrapText="1"/>
      <protection locked="0"/>
    </xf>
    <xf numFmtId="0" fontId="65" fillId="3" borderId="0" xfId="1" applyFont="1" applyFill="1" applyAlignment="1" applyProtection="1">
      <alignment vertical="top" wrapText="1"/>
      <protection locked="0"/>
    </xf>
    <xf numFmtId="0" fontId="68" fillId="4" borderId="0" xfId="1" applyFont="1" applyFill="1" applyAlignment="1" applyProtection="1">
      <alignment vertical="top" wrapText="1"/>
      <protection hidden="1"/>
    </xf>
    <xf numFmtId="0" fontId="68" fillId="4" borderId="0" xfId="1" applyFont="1" applyFill="1" applyAlignment="1" applyProtection="1">
      <alignment vertical="center" wrapText="1"/>
      <protection hidden="1"/>
    </xf>
    <xf numFmtId="0" fontId="70" fillId="3" borderId="0" xfId="1" applyFont="1" applyFill="1" applyAlignment="1" applyProtection="1">
      <alignment vertical="center" wrapText="1"/>
      <protection locked="0"/>
    </xf>
    <xf numFmtId="0" fontId="71" fillId="21" borderId="4" xfId="1" applyFont="1" applyFill="1" applyBorder="1" applyAlignment="1" applyProtection="1">
      <alignment horizontal="right" vertical="center"/>
      <protection locked="0"/>
    </xf>
    <xf numFmtId="0" fontId="71" fillId="3" borderId="0" xfId="1" applyFont="1" applyFill="1" applyBorder="1" applyAlignment="1" applyProtection="1">
      <alignment horizontal="right" vertical="center"/>
      <protection locked="0"/>
    </xf>
    <xf numFmtId="0" fontId="69" fillId="3" borderId="0" xfId="1" applyFont="1" applyFill="1" applyBorder="1" applyAlignment="1" applyProtection="1">
      <alignment horizontal="left" vertical="center"/>
      <protection locked="0"/>
    </xf>
    <xf numFmtId="0" fontId="53" fillId="3" borderId="0" xfId="1" applyFont="1" applyFill="1" applyBorder="1" applyAlignment="1" applyProtection="1">
      <alignment horizontal="left" vertical="center"/>
      <protection locked="0"/>
    </xf>
    <xf numFmtId="0" fontId="15" fillId="3" borderId="0" xfId="1" applyFill="1" applyAlignment="1" applyProtection="1">
      <alignment vertical="top"/>
      <protection locked="0"/>
    </xf>
    <xf numFmtId="0" fontId="53" fillId="3" borderId="0" xfId="1" applyFont="1" applyFill="1" applyBorder="1" applyAlignment="1" applyProtection="1">
      <alignment vertical="top"/>
      <protection locked="0"/>
    </xf>
    <xf numFmtId="0" fontId="58" fillId="3" borderId="0" xfId="1" applyFont="1" applyFill="1" applyBorder="1" applyAlignment="1" applyProtection="1">
      <alignment vertical="top"/>
      <protection locked="0"/>
    </xf>
    <xf numFmtId="0" fontId="58" fillId="4" borderId="0" xfId="1" applyFont="1" applyFill="1" applyAlignment="1" applyProtection="1">
      <alignment vertical="top"/>
      <protection hidden="1"/>
    </xf>
    <xf numFmtId="0" fontId="68" fillId="4" borderId="0" xfId="1" applyFont="1" applyFill="1" applyBorder="1" applyAlignment="1" applyProtection="1">
      <alignment vertical="center" wrapText="1"/>
      <protection hidden="1"/>
    </xf>
    <xf numFmtId="0" fontId="58" fillId="4" borderId="0" xfId="1" applyFont="1" applyFill="1" applyBorder="1" applyAlignment="1" applyProtection="1">
      <alignment vertical="center"/>
      <protection hidden="1"/>
    </xf>
    <xf numFmtId="0" fontId="15" fillId="3" borderId="0" xfId="1" applyFill="1" applyBorder="1" applyAlignment="1" applyProtection="1">
      <alignment vertical="center"/>
      <protection hidden="1"/>
    </xf>
    <xf numFmtId="0" fontId="65" fillId="3" borderId="0" xfId="1" applyFont="1" applyFill="1" applyBorder="1" applyAlignment="1" applyProtection="1">
      <alignment vertical="center" wrapText="1"/>
      <protection hidden="1"/>
    </xf>
    <xf numFmtId="0" fontId="15" fillId="3" borderId="0" xfId="1" applyFill="1" applyAlignment="1" applyProtection="1">
      <alignment vertical="center"/>
      <protection hidden="1"/>
    </xf>
    <xf numFmtId="0" fontId="66" fillId="3" borderId="0" xfId="1" applyFont="1" applyFill="1" applyBorder="1" applyAlignment="1" applyProtection="1">
      <alignment horizontal="right" vertical="center"/>
      <protection hidden="1"/>
    </xf>
    <xf numFmtId="0" fontId="67" fillId="3" borderId="0" xfId="1" applyFont="1" applyFill="1" applyBorder="1" applyAlignment="1" applyProtection="1">
      <alignment vertical="center"/>
      <protection hidden="1"/>
    </xf>
    <xf numFmtId="0" fontId="66" fillId="3" borderId="0" xfId="1" applyFont="1" applyFill="1" applyBorder="1" applyAlignment="1" applyProtection="1">
      <alignment vertical="center"/>
      <protection hidden="1"/>
    </xf>
    <xf numFmtId="0" fontId="65" fillId="3" borderId="0" xfId="1" applyFont="1" applyFill="1" applyAlignment="1" applyProtection="1">
      <alignment vertical="center"/>
      <protection hidden="1"/>
    </xf>
    <xf numFmtId="0" fontId="63" fillId="3" borderId="0" xfId="1" applyFont="1" applyFill="1" applyAlignment="1" applyProtection="1">
      <alignment vertical="center"/>
      <protection hidden="1"/>
    </xf>
    <xf numFmtId="0" fontId="73" fillId="3" borderId="0" xfId="1" applyFont="1" applyFill="1" applyBorder="1" applyAlignment="1" applyProtection="1">
      <alignment horizontal="left" vertical="center"/>
      <protection hidden="1"/>
    </xf>
    <xf numFmtId="0" fontId="74" fillId="3" borderId="0" xfId="1" applyFont="1" applyFill="1" applyBorder="1" applyAlignment="1" applyProtection="1">
      <alignment horizontal="left" vertical="center"/>
      <protection hidden="1"/>
    </xf>
    <xf numFmtId="0" fontId="67" fillId="3" borderId="0" xfId="1" applyFont="1" applyFill="1" applyBorder="1" applyAlignment="1" applyProtection="1">
      <alignment horizontal="left" vertical="center"/>
      <protection hidden="1"/>
    </xf>
    <xf numFmtId="0" fontId="66" fillId="3" borderId="0" xfId="1" applyFont="1" applyFill="1" applyBorder="1" applyAlignment="1" applyProtection="1">
      <alignment horizontal="left" vertical="center"/>
      <protection hidden="1"/>
    </xf>
    <xf numFmtId="0" fontId="63" fillId="3" borderId="0" xfId="3" applyFont="1" applyFill="1" applyAlignment="1" applyProtection="1">
      <alignment horizontal="left"/>
      <protection hidden="1"/>
    </xf>
    <xf numFmtId="0" fontId="59" fillId="3" borderId="0" xfId="1" applyFont="1" applyFill="1" applyBorder="1" applyAlignment="1" applyProtection="1">
      <alignment horizontal="right"/>
      <protection hidden="1"/>
    </xf>
    <xf numFmtId="0" fontId="20" fillId="3" borderId="0" xfId="3" applyFill="1" applyAlignment="1" applyProtection="1">
      <alignment horizontal="left"/>
      <protection hidden="1"/>
    </xf>
    <xf numFmtId="0" fontId="21" fillId="3" borderId="0" xfId="3" applyFont="1" applyFill="1" applyAlignment="1" applyProtection="1">
      <alignment horizontal="left"/>
      <protection hidden="1"/>
    </xf>
    <xf numFmtId="0" fontId="75" fillId="3" borderId="0" xfId="3" applyFont="1" applyFill="1" applyAlignment="1" applyProtection="1">
      <alignment horizontal="left"/>
      <protection hidden="1"/>
    </xf>
    <xf numFmtId="0" fontId="76" fillId="4" borderId="0" xfId="3" applyFont="1" applyFill="1" applyAlignment="1" applyProtection="1">
      <alignment horizontal="left"/>
      <protection hidden="1"/>
    </xf>
    <xf numFmtId="0" fontId="63" fillId="3" borderId="0" xfId="1" applyFont="1" applyFill="1" applyBorder="1" applyAlignment="1" applyProtection="1">
      <alignment horizontal="left"/>
      <protection hidden="1"/>
    </xf>
    <xf numFmtId="0" fontId="63" fillId="3" borderId="0" xfId="1" applyFont="1" applyFill="1" applyBorder="1" applyProtection="1">
      <protection hidden="1"/>
    </xf>
    <xf numFmtId="0" fontId="63" fillId="3" borderId="0" xfId="3" applyFont="1" applyFill="1" applyAlignment="1" applyProtection="1">
      <alignment horizontal="right"/>
      <protection hidden="1"/>
    </xf>
    <xf numFmtId="0" fontId="77" fillId="3" borderId="0" xfId="2" applyFont="1" applyFill="1" applyAlignment="1" applyProtection="1">
      <alignment horizontal="left" vertical="center"/>
      <protection hidden="1"/>
    </xf>
    <xf numFmtId="0" fontId="22" fillId="3" borderId="0" xfId="3" applyFont="1" applyFill="1" applyAlignment="1" applyProtection="1">
      <alignment horizontal="left"/>
      <protection hidden="1"/>
    </xf>
    <xf numFmtId="0" fontId="23" fillId="3" borderId="0" xfId="3" applyFont="1" applyFill="1" applyAlignment="1" applyProtection="1">
      <alignment horizontal="left"/>
      <protection hidden="1"/>
    </xf>
    <xf numFmtId="0" fontId="67" fillId="3" borderId="0" xfId="3" applyFont="1" applyFill="1" applyAlignment="1" applyProtection="1">
      <alignment horizontal="center"/>
      <protection hidden="1"/>
    </xf>
    <xf numFmtId="0" fontId="58" fillId="4" borderId="0" xfId="1" applyFont="1" applyFill="1" applyAlignment="1" applyProtection="1">
      <alignment wrapText="1"/>
      <protection hidden="1"/>
    </xf>
    <xf numFmtId="0" fontId="68" fillId="4" borderId="0" xfId="1" applyFont="1" applyFill="1" applyProtection="1">
      <protection hidden="1"/>
    </xf>
    <xf numFmtId="0" fontId="15" fillId="4" borderId="0" xfId="1" applyFill="1" applyProtection="1">
      <protection hidden="1"/>
    </xf>
    <xf numFmtId="0" fontId="15" fillId="4" borderId="0" xfId="1" applyFill="1" applyAlignment="1" applyProtection="1">
      <alignment wrapText="1"/>
      <protection hidden="1"/>
    </xf>
    <xf numFmtId="0" fontId="65" fillId="4" borderId="0" xfId="1" applyFont="1" applyFill="1" applyProtection="1">
      <protection hidden="1"/>
    </xf>
    <xf numFmtId="0" fontId="2" fillId="22" borderId="0" xfId="0" applyFont="1" applyFill="1" applyAlignment="1">
      <alignment horizontal="right"/>
    </xf>
    <xf numFmtId="0" fontId="0" fillId="22" borderId="0" xfId="0" applyFill="1"/>
    <xf numFmtId="0" fontId="18" fillId="22" borderId="0" xfId="0" applyFont="1" applyFill="1"/>
    <xf numFmtId="0" fontId="2" fillId="22" borderId="0" xfId="0" applyFont="1" applyFill="1"/>
    <xf numFmtId="0" fontId="4" fillId="22" borderId="0" xfId="0" applyFont="1" applyFill="1"/>
    <xf numFmtId="0" fontId="25" fillId="22" borderId="0" xfId="0" applyFont="1" applyFill="1" applyAlignment="1">
      <alignment horizontal="left"/>
    </xf>
    <xf numFmtId="0" fontId="27" fillId="22" borderId="0" xfId="0" applyFont="1" applyFill="1"/>
    <xf numFmtId="0" fontId="26" fillId="22" borderId="0" xfId="0" applyFont="1" applyFill="1" applyAlignment="1">
      <alignment horizontal="left"/>
    </xf>
    <xf numFmtId="0" fontId="17" fillId="22" borderId="0" xfId="0" applyFont="1" applyFill="1" applyAlignment="1">
      <alignment horizontal="right"/>
    </xf>
    <xf numFmtId="0" fontId="25" fillId="22" borderId="0" xfId="0" applyFont="1" applyFill="1"/>
    <xf numFmtId="0" fontId="17" fillId="22" borderId="0" xfId="3" applyFont="1" applyFill="1" applyAlignment="1">
      <alignment horizontal="left"/>
    </xf>
    <xf numFmtId="0" fontId="17" fillId="22" borderId="0" xfId="0" applyFont="1" applyFill="1" applyBorder="1" applyAlignment="1">
      <alignment horizontal="right"/>
    </xf>
    <xf numFmtId="0" fontId="28" fillId="22" borderId="0" xfId="3" applyFont="1" applyFill="1" applyAlignment="1">
      <alignment horizontal="left"/>
    </xf>
    <xf numFmtId="0" fontId="17" fillId="22" borderId="0" xfId="0" applyFont="1" applyFill="1" applyBorder="1" applyAlignment="1">
      <alignment horizontal="left"/>
    </xf>
    <xf numFmtId="0" fontId="17" fillId="22" borderId="0" xfId="0" applyFont="1" applyFill="1" applyBorder="1"/>
    <xf numFmtId="0" fontId="17" fillId="22" borderId="0" xfId="3" applyFont="1" applyFill="1" applyAlignment="1">
      <alignment horizontal="right"/>
    </xf>
    <xf numFmtId="0" fontId="19" fillId="22" borderId="0" xfId="2" applyFont="1" applyFill="1" applyAlignment="1" applyProtection="1">
      <alignment horizontal="left" vertical="center"/>
    </xf>
    <xf numFmtId="0" fontId="29" fillId="22" borderId="0" xfId="3" applyFont="1" applyFill="1" applyAlignment="1">
      <alignment horizontal="left"/>
    </xf>
    <xf numFmtId="0" fontId="30" fillId="22" borderId="0" xfId="3" applyFont="1" applyFill="1" applyAlignment="1">
      <alignment horizontal="left"/>
    </xf>
    <xf numFmtId="0" fontId="69" fillId="21" borderId="4" xfId="1" applyFont="1" applyFill="1" applyBorder="1" applyAlignment="1" applyProtection="1">
      <alignment horizontal="left" vertical="center"/>
      <protection locked="0"/>
    </xf>
    <xf numFmtId="0" fontId="67" fillId="3" borderId="0" xfId="1" applyFont="1" applyFill="1" applyBorder="1" applyAlignment="1" applyProtection="1">
      <alignment horizontal="left" vertical="center" wrapText="1"/>
      <protection locked="0"/>
    </xf>
    <xf numFmtId="0" fontId="67" fillId="21" borderId="1" xfId="1" applyFont="1" applyFill="1" applyBorder="1" applyAlignment="1" applyProtection="1">
      <alignment horizontal="center" vertical="center"/>
      <protection locked="0"/>
    </xf>
    <xf numFmtId="0" fontId="66" fillId="21" borderId="4" xfId="1" applyFont="1" applyFill="1" applyBorder="1" applyAlignment="1" applyProtection="1">
      <alignment horizontal="center" vertical="center"/>
      <protection locked="0"/>
    </xf>
    <xf numFmtId="0" fontId="57" fillId="3" borderId="0" xfId="1" applyFont="1" applyFill="1" applyAlignment="1" applyProtection="1">
      <alignment horizontal="center" vertical="center"/>
      <protection locked="0"/>
    </xf>
    <xf numFmtId="0" fontId="69" fillId="21" borderId="8" xfId="1" applyFont="1" applyFill="1" applyBorder="1" applyAlignment="1" applyProtection="1">
      <alignment horizontal="left" vertical="center"/>
      <protection locked="0"/>
    </xf>
    <xf numFmtId="0" fontId="66" fillId="21" borderId="8" xfId="1" applyFont="1" applyFill="1" applyBorder="1" applyAlignment="1" applyProtection="1">
      <alignment horizontal="center" vertical="center" wrapText="1"/>
      <protection locked="0"/>
    </xf>
    <xf numFmtId="0" fontId="66" fillId="21" borderId="1" xfId="1" applyFont="1" applyFill="1" applyBorder="1" applyAlignment="1" applyProtection="1">
      <alignment horizontal="center" vertical="center" wrapText="1"/>
      <protection locked="0"/>
    </xf>
    <xf numFmtId="0" fontId="69" fillId="21" borderId="30" xfId="1" applyFont="1" applyFill="1" applyBorder="1" applyAlignment="1" applyProtection="1">
      <alignment horizontal="left" vertical="center"/>
      <protection locked="0"/>
    </xf>
    <xf numFmtId="0" fontId="69" fillId="21" borderId="31" xfId="1" applyFont="1" applyFill="1" applyBorder="1" applyAlignment="1" applyProtection="1">
      <alignment horizontal="center" vertical="center"/>
      <protection locked="0"/>
    </xf>
    <xf numFmtId="0" fontId="5" fillId="4" borderId="0" xfId="0" applyFont="1" applyFill="1" applyBorder="1" applyAlignment="1" applyProtection="1">
      <alignment horizontal="right"/>
      <protection locked="0"/>
    </xf>
    <xf numFmtId="0" fontId="5" fillId="4" borderId="14" xfId="0" applyFont="1" applyFill="1" applyBorder="1" applyAlignment="1" applyProtection="1">
      <alignment horizontal="right"/>
      <protection locked="0"/>
    </xf>
    <xf numFmtId="0" fontId="3" fillId="3" borderId="9" xfId="0" applyFont="1" applyFill="1" applyBorder="1" applyAlignment="1" applyProtection="1">
      <alignment horizontal="left" vertical="top"/>
      <protection locked="0"/>
    </xf>
    <xf numFmtId="0" fontId="3" fillId="3" borderId="8" xfId="0" applyFont="1" applyFill="1" applyBorder="1" applyAlignment="1" applyProtection="1">
      <alignment horizontal="left" vertical="top"/>
      <protection locked="0"/>
    </xf>
    <xf numFmtId="0" fontId="3" fillId="3" borderId="10" xfId="0" applyFont="1" applyFill="1" applyBorder="1" applyAlignment="1" applyProtection="1">
      <alignment horizontal="left" vertical="top"/>
      <protection locked="0"/>
    </xf>
    <xf numFmtId="0" fontId="3" fillId="3" borderId="13"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0" fillId="2" borderId="0" xfId="0" applyFill="1" applyBorder="1" applyAlignment="1">
      <alignment horizontal="left"/>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2" fillId="2" borderId="0" xfId="0" applyFont="1" applyFill="1" applyBorder="1" applyAlignment="1">
      <alignment horizontal="left"/>
    </xf>
    <xf numFmtId="0" fontId="0" fillId="3" borderId="3"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2" borderId="0" xfId="0" applyFill="1" applyBorder="1" applyAlignment="1">
      <alignment horizontal="left" vertical="top"/>
    </xf>
    <xf numFmtId="0" fontId="0" fillId="2" borderId="14" xfId="0" applyFill="1" applyBorder="1" applyAlignment="1">
      <alignment horizontal="left" vertical="top"/>
    </xf>
    <xf numFmtId="0" fontId="0" fillId="3" borderId="4" xfId="0" applyFont="1" applyFill="1" applyBorder="1" applyAlignment="1">
      <alignment horizontal="center"/>
    </xf>
    <xf numFmtId="0" fontId="0" fillId="3" borderId="3" xfId="0" applyFont="1"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0" fillId="3" borderId="3" xfId="0" applyFont="1" applyFill="1" applyBorder="1" applyAlignment="1">
      <alignment horizontal="center" wrapText="1"/>
    </xf>
    <xf numFmtId="0" fontId="0" fillId="3" borderId="4" xfId="0" applyFont="1" applyFill="1" applyBorder="1" applyAlignment="1">
      <alignment horizontal="center" wrapText="1"/>
    </xf>
    <xf numFmtId="0" fontId="0" fillId="18" borderId="3" xfId="0" applyFill="1" applyBorder="1" applyAlignment="1" applyProtection="1">
      <alignment horizontal="center"/>
      <protection locked="0"/>
    </xf>
    <xf numFmtId="0" fontId="0" fillId="18" borderId="4" xfId="0" applyFill="1" applyBorder="1" applyAlignment="1" applyProtection="1">
      <alignment horizontal="center"/>
      <protection locked="0"/>
    </xf>
    <xf numFmtId="0" fontId="0" fillId="18" borderId="5" xfId="0" applyFill="1" applyBorder="1" applyAlignment="1" applyProtection="1">
      <alignment horizont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9" fontId="0" fillId="3" borderId="4" xfId="0" applyNumberFormat="1" applyFill="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1" xfId="0" applyFill="1" applyBorder="1" applyAlignment="1">
      <alignment horizontal="left" vertical="top" wrapText="1"/>
    </xf>
    <xf numFmtId="0" fontId="0" fillId="3" borderId="5" xfId="0" applyFill="1" applyBorder="1" applyAlignment="1">
      <alignment horizontal="left" vertical="top" wrapText="1"/>
    </xf>
    <xf numFmtId="0" fontId="49" fillId="3" borderId="11" xfId="0" applyFont="1" applyFill="1" applyBorder="1" applyAlignment="1" applyProtection="1">
      <alignment horizontal="left"/>
      <protection locked="0"/>
    </xf>
    <xf numFmtId="0" fontId="49" fillId="3" borderId="1" xfId="0" applyFont="1" applyFill="1" applyBorder="1" applyAlignment="1" applyProtection="1">
      <alignment horizontal="left"/>
      <protection locked="0"/>
    </xf>
    <xf numFmtId="0" fontId="49" fillId="3" borderId="12" xfId="0" applyFont="1" applyFill="1" applyBorder="1" applyAlignment="1" applyProtection="1">
      <alignment horizontal="left"/>
      <protection locked="0"/>
    </xf>
    <xf numFmtId="0" fontId="49" fillId="3" borderId="2"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49" fillId="3" borderId="3" xfId="0" applyFont="1" applyFill="1" applyBorder="1" applyAlignment="1">
      <alignment horizontal="left"/>
    </xf>
    <xf numFmtId="0" fontId="49" fillId="3" borderId="4" xfId="0" applyFont="1" applyFill="1" applyBorder="1" applyAlignment="1">
      <alignment horizontal="left"/>
    </xf>
    <xf numFmtId="0" fontId="49" fillId="3" borderId="5" xfId="0" applyFont="1" applyFill="1" applyBorder="1" applyAlignment="1">
      <alignment horizontal="left"/>
    </xf>
    <xf numFmtId="0" fontId="49" fillId="3" borderId="3" xfId="0" applyFont="1" applyFill="1" applyBorder="1" applyAlignment="1">
      <alignment horizontal="center" vertical="center"/>
    </xf>
    <xf numFmtId="0" fontId="49" fillId="3" borderId="5" xfId="0" applyFont="1" applyFill="1" applyBorder="1" applyAlignment="1">
      <alignment horizontal="center" vertical="center"/>
    </xf>
    <xf numFmtId="0" fontId="5" fillId="5" borderId="3" xfId="0" applyFont="1" applyFill="1" applyBorder="1" applyAlignment="1" applyProtection="1">
      <alignment horizontal="right"/>
      <protection locked="0"/>
    </xf>
    <xf numFmtId="0" fontId="5" fillId="5" borderId="4" xfId="0" applyFont="1" applyFill="1" applyBorder="1" applyAlignment="1" applyProtection="1">
      <alignment horizontal="right"/>
      <protection locked="0"/>
    </xf>
    <xf numFmtId="0" fontId="5" fillId="5" borderId="5" xfId="0" applyFont="1" applyFill="1" applyBorder="1" applyAlignment="1" applyProtection="1">
      <alignment horizontal="right"/>
      <protection locked="0"/>
    </xf>
    <xf numFmtId="0" fontId="9" fillId="4" borderId="0" xfId="0" applyFont="1" applyFill="1" applyBorder="1" applyAlignment="1">
      <alignment horizontal="right" vertical="center"/>
    </xf>
    <xf numFmtId="0" fontId="0" fillId="2" borderId="8"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3" borderId="9" xfId="0" applyFill="1" applyBorder="1" applyAlignment="1" applyProtection="1">
      <alignment horizontal="center" vertical="top" wrapText="1"/>
      <protection locked="0"/>
    </xf>
    <xf numFmtId="0" fontId="0" fillId="3" borderId="8" xfId="0" applyFill="1" applyBorder="1" applyAlignment="1" applyProtection="1">
      <alignment horizontal="center" vertical="top" wrapText="1"/>
      <protection locked="0"/>
    </xf>
    <xf numFmtId="0" fontId="0" fillId="3" borderId="10" xfId="0" applyFill="1" applyBorder="1" applyAlignment="1" applyProtection="1">
      <alignment horizontal="center" vertical="top" wrapText="1"/>
      <protection locked="0"/>
    </xf>
    <xf numFmtId="0" fontId="0" fillId="3" borderId="13"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14" xfId="0" applyFill="1" applyBorder="1" applyAlignment="1" applyProtection="1">
      <alignment horizontal="center" vertical="top" wrapText="1"/>
      <protection locked="0"/>
    </xf>
    <xf numFmtId="0" fontId="0" fillId="3" borderId="11" xfId="0" applyFill="1" applyBorder="1" applyAlignment="1" applyProtection="1">
      <alignment horizontal="center" vertical="top" wrapText="1"/>
      <protection locked="0"/>
    </xf>
    <xf numFmtId="0" fontId="0" fillId="3" borderId="1" xfId="0" applyFill="1" applyBorder="1" applyAlignment="1" applyProtection="1">
      <alignment horizontal="center" vertical="top" wrapText="1"/>
      <protection locked="0"/>
    </xf>
    <xf numFmtId="0" fontId="0" fillId="3" borderId="12" xfId="0" applyFill="1" applyBorder="1" applyAlignment="1" applyProtection="1">
      <alignment horizontal="center" vertical="top" wrapText="1"/>
      <protection locked="0"/>
    </xf>
    <xf numFmtId="0" fontId="0" fillId="2" borderId="2" xfId="0" applyFill="1" applyBorder="1" applyAlignment="1">
      <alignment horizontal="center"/>
    </xf>
    <xf numFmtId="0" fontId="0" fillId="3" borderId="2" xfId="0" applyFill="1" applyBorder="1" applyAlignment="1" applyProtection="1">
      <alignment horizontal="center"/>
      <protection locked="0"/>
    </xf>
    <xf numFmtId="49" fontId="0" fillId="3" borderId="2" xfId="0" applyNumberForma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3" fillId="3" borderId="9"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3" fillId="3" borderId="10" xfId="0" applyFont="1" applyFill="1" applyBorder="1" applyAlignment="1" applyProtection="1">
      <alignment horizontal="center" vertical="top"/>
      <protection locked="0"/>
    </xf>
    <xf numFmtId="0" fontId="3" fillId="3" borderId="13" xfId="0" applyFont="1" applyFill="1" applyBorder="1" applyAlignment="1" applyProtection="1">
      <alignment horizontal="center" vertical="top"/>
      <protection locked="0"/>
    </xf>
    <xf numFmtId="0" fontId="3" fillId="3" borderId="0" xfId="0" applyFont="1" applyFill="1" applyBorder="1" applyAlignment="1" applyProtection="1">
      <alignment horizontal="center" vertical="top"/>
      <protection locked="0"/>
    </xf>
    <xf numFmtId="0" fontId="3" fillId="3" borderId="14" xfId="0" applyFont="1" applyFill="1" applyBorder="1" applyAlignment="1" applyProtection="1">
      <alignment horizontal="center" vertical="top"/>
      <protection locked="0"/>
    </xf>
    <xf numFmtId="0" fontId="3" fillId="3" borderId="11" xfId="0" applyFont="1" applyFill="1" applyBorder="1" applyAlignment="1" applyProtection="1">
      <alignment horizontal="center" vertical="top"/>
      <protection locked="0"/>
    </xf>
    <xf numFmtId="0" fontId="3" fillId="3" borderId="1" xfId="0" applyFont="1" applyFill="1" applyBorder="1" applyAlignment="1" applyProtection="1">
      <alignment horizontal="center" vertical="top"/>
      <protection locked="0"/>
    </xf>
    <xf numFmtId="0" fontId="3" fillId="3" borderId="12" xfId="0" applyFont="1" applyFill="1" applyBorder="1" applyAlignment="1" applyProtection="1">
      <alignment horizontal="center" vertical="top"/>
      <protection locked="0"/>
    </xf>
    <xf numFmtId="14" fontId="0" fillId="3" borderId="3" xfId="0" applyNumberFormat="1" applyFill="1" applyBorder="1" applyAlignment="1" applyProtection="1">
      <alignment horizontal="center"/>
      <protection locked="0"/>
    </xf>
    <xf numFmtId="0" fontId="0" fillId="3" borderId="4" xfId="0" applyNumberFormat="1" applyFill="1" applyBorder="1" applyAlignment="1" applyProtection="1">
      <alignment horizontal="center"/>
      <protection locked="0"/>
    </xf>
    <xf numFmtId="0" fontId="0" fillId="3" borderId="5" xfId="0" applyNumberFormat="1" applyFill="1" applyBorder="1" applyAlignment="1" applyProtection="1">
      <alignment horizontal="center"/>
      <protection locked="0"/>
    </xf>
    <xf numFmtId="0" fontId="0" fillId="3" borderId="3" xfId="0" applyNumberFormat="1" applyFill="1" applyBorder="1" applyAlignment="1" applyProtection="1">
      <alignment horizontal="center"/>
      <protection locked="0"/>
    </xf>
    <xf numFmtId="0" fontId="19" fillId="11" borderId="0" xfId="2" applyFill="1" applyAlignment="1" applyProtection="1">
      <alignment horizontal="center"/>
      <protection locked="0"/>
    </xf>
    <xf numFmtId="0" fontId="7" fillId="3" borderId="3" xfId="0" applyFont="1" applyFill="1" applyBorder="1" applyAlignment="1" applyProtection="1">
      <alignment horizontal="center"/>
    </xf>
    <xf numFmtId="0" fontId="49" fillId="3" borderId="5" xfId="0" applyFont="1" applyFill="1" applyBorder="1" applyAlignment="1" applyProtection="1">
      <alignment horizontal="center"/>
    </xf>
    <xf numFmtId="0" fontId="3" fillId="3" borderId="9" xfId="0" applyFont="1" applyFill="1" applyBorder="1" applyAlignment="1" applyProtection="1">
      <alignment horizontal="center" vertical="top"/>
    </xf>
    <xf numFmtId="0" fontId="3" fillId="3" borderId="8" xfId="0" applyFont="1" applyFill="1" applyBorder="1" applyAlignment="1" applyProtection="1">
      <alignment horizontal="center" vertical="top"/>
    </xf>
    <xf numFmtId="0" fontId="3" fillId="3" borderId="10" xfId="0" applyFont="1" applyFill="1" applyBorder="1" applyAlignment="1" applyProtection="1">
      <alignment horizontal="center" vertical="top"/>
    </xf>
    <xf numFmtId="0" fontId="3" fillId="3" borderId="13" xfId="0" applyFont="1" applyFill="1" applyBorder="1" applyAlignment="1" applyProtection="1">
      <alignment horizontal="center" vertical="top"/>
    </xf>
    <xf numFmtId="0" fontId="3" fillId="3" borderId="0" xfId="0" applyFont="1" applyFill="1" applyBorder="1" applyAlignment="1" applyProtection="1">
      <alignment horizontal="center" vertical="top"/>
    </xf>
    <xf numFmtId="0" fontId="3" fillId="3" borderId="14" xfId="0" applyFont="1" applyFill="1" applyBorder="1" applyAlignment="1" applyProtection="1">
      <alignment horizontal="center" vertical="top"/>
    </xf>
    <xf numFmtId="0" fontId="3" fillId="3" borderId="11" xfId="0" applyFont="1" applyFill="1" applyBorder="1" applyAlignment="1" applyProtection="1">
      <alignment horizontal="center" vertical="top"/>
    </xf>
    <xf numFmtId="0" fontId="3" fillId="3" borderId="1" xfId="0" applyFont="1" applyFill="1" applyBorder="1" applyAlignment="1" applyProtection="1">
      <alignment horizontal="center" vertical="top"/>
    </xf>
    <xf numFmtId="0" fontId="3" fillId="3" borderId="12" xfId="0" applyFont="1" applyFill="1" applyBorder="1" applyAlignment="1" applyProtection="1">
      <alignment horizontal="center" vertical="top"/>
    </xf>
    <xf numFmtId="0" fontId="2" fillId="2" borderId="0" xfId="0" applyFont="1" applyFill="1" applyBorder="1" applyAlignment="1" applyProtection="1">
      <alignment horizontal="left"/>
    </xf>
    <xf numFmtId="0" fontId="49" fillId="3" borderId="3" xfId="0" applyFont="1" applyFill="1" applyBorder="1" applyAlignment="1" applyProtection="1">
      <alignment horizontal="left"/>
    </xf>
    <xf numFmtId="0" fontId="49" fillId="3" borderId="4" xfId="0" applyFont="1" applyFill="1" applyBorder="1" applyAlignment="1" applyProtection="1">
      <alignment horizontal="left"/>
    </xf>
    <xf numFmtId="0" fontId="49" fillId="3" borderId="5" xfId="0" applyFont="1" applyFill="1" applyBorder="1" applyAlignment="1" applyProtection="1">
      <alignment horizontal="left"/>
    </xf>
    <xf numFmtId="0" fontId="0" fillId="2" borderId="0" xfId="0" applyFill="1" applyBorder="1" applyAlignment="1" applyProtection="1">
      <alignment horizontal="left"/>
    </xf>
    <xf numFmtId="0" fontId="0" fillId="3" borderId="3" xfId="0" applyFill="1" applyBorder="1" applyAlignment="1" applyProtection="1">
      <alignment horizontal="left"/>
    </xf>
    <xf numFmtId="0" fontId="0" fillId="3" borderId="5" xfId="0" applyFill="1" applyBorder="1" applyAlignment="1" applyProtection="1">
      <alignment horizontal="left"/>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7" fillId="3" borderId="2" xfId="0" applyFont="1" applyFill="1" applyBorder="1" applyAlignment="1" applyProtection="1">
      <alignment horizontal="center"/>
    </xf>
    <xf numFmtId="14" fontId="49" fillId="3" borderId="3" xfId="0" applyNumberFormat="1" applyFont="1" applyFill="1" applyBorder="1" applyAlignment="1" applyProtection="1">
      <alignment horizontal="center"/>
    </xf>
    <xf numFmtId="0" fontId="49" fillId="3" borderId="4" xfId="0" applyNumberFormat="1" applyFont="1" applyFill="1" applyBorder="1" applyAlignment="1" applyProtection="1">
      <alignment horizontal="center"/>
    </xf>
    <xf numFmtId="0" fontId="49" fillId="3" borderId="5" xfId="0" applyNumberFormat="1" applyFont="1" applyFill="1" applyBorder="1" applyAlignment="1" applyProtection="1">
      <alignment horizontal="center"/>
    </xf>
    <xf numFmtId="0" fontId="49" fillId="3" borderId="3" xfId="0" applyNumberFormat="1" applyFont="1" applyFill="1" applyBorder="1" applyAlignment="1" applyProtection="1">
      <alignment horizontal="center"/>
    </xf>
    <xf numFmtId="0" fontId="0" fillId="2" borderId="0" xfId="0" applyFill="1" applyBorder="1" applyAlignment="1" applyProtection="1">
      <alignment horizontal="left" vertical="top"/>
    </xf>
    <xf numFmtId="0" fontId="0" fillId="2" borderId="14" xfId="0" applyFill="1" applyBorder="1" applyAlignment="1" applyProtection="1">
      <alignment horizontal="left" vertical="top"/>
    </xf>
    <xf numFmtId="0" fontId="49" fillId="3" borderId="3" xfId="0" applyFont="1" applyFill="1" applyBorder="1" applyAlignment="1" applyProtection="1">
      <alignment horizontal="center"/>
    </xf>
    <xf numFmtId="0" fontId="49" fillId="3" borderId="4" xfId="0" applyFont="1" applyFill="1" applyBorder="1" applyAlignment="1" applyProtection="1">
      <alignment horizontal="center"/>
    </xf>
    <xf numFmtId="0" fontId="0" fillId="2" borderId="2" xfId="0" applyFill="1" applyBorder="1" applyAlignment="1" applyProtection="1">
      <alignment horizontal="center"/>
    </xf>
    <xf numFmtId="0" fontId="0" fillId="2" borderId="9"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49" fillId="3" borderId="9" xfId="0" applyFont="1" applyFill="1" applyBorder="1" applyAlignment="1" applyProtection="1">
      <alignment horizontal="center" vertical="top" wrapText="1"/>
    </xf>
    <xf numFmtId="0" fontId="49" fillId="3" borderId="8" xfId="0" applyFont="1" applyFill="1" applyBorder="1" applyAlignment="1" applyProtection="1">
      <alignment horizontal="center" vertical="top" wrapText="1"/>
    </xf>
    <xf numFmtId="0" fontId="49" fillId="3" borderId="10" xfId="0" applyFont="1" applyFill="1" applyBorder="1" applyAlignment="1" applyProtection="1">
      <alignment horizontal="center" vertical="top" wrapText="1"/>
    </xf>
    <xf numFmtId="0" fontId="49" fillId="3" borderId="13" xfId="0" applyFont="1" applyFill="1" applyBorder="1" applyAlignment="1" applyProtection="1">
      <alignment horizontal="center" vertical="top" wrapText="1"/>
    </xf>
    <xf numFmtId="0" fontId="49" fillId="3" borderId="0" xfId="0" applyFont="1" applyFill="1" applyBorder="1" applyAlignment="1" applyProtection="1">
      <alignment horizontal="center" vertical="top" wrapText="1"/>
    </xf>
    <xf numFmtId="0" fontId="49" fillId="3" borderId="14" xfId="0" applyFont="1" applyFill="1" applyBorder="1" applyAlignment="1" applyProtection="1">
      <alignment horizontal="center" vertical="top" wrapText="1"/>
    </xf>
    <xf numFmtId="0" fontId="49" fillId="3" borderId="11" xfId="0" applyFont="1" applyFill="1" applyBorder="1" applyAlignment="1" applyProtection="1">
      <alignment horizontal="center" vertical="top" wrapText="1"/>
    </xf>
    <xf numFmtId="0" fontId="49" fillId="3" borderId="1" xfId="0" applyFont="1" applyFill="1" applyBorder="1" applyAlignment="1" applyProtection="1">
      <alignment horizontal="center" vertical="top" wrapText="1"/>
    </xf>
    <xf numFmtId="0" fontId="49" fillId="3" borderId="12" xfId="0" applyFont="1" applyFill="1" applyBorder="1" applyAlignment="1" applyProtection="1">
      <alignment horizontal="center" vertical="top" wrapText="1"/>
    </xf>
    <xf numFmtId="0" fontId="49" fillId="3" borderId="9" xfId="0" applyFont="1" applyFill="1" applyBorder="1" applyAlignment="1" applyProtection="1">
      <alignment horizontal="left" vertical="top" wrapText="1"/>
    </xf>
    <xf numFmtId="0" fontId="49" fillId="3" borderId="8" xfId="0" applyFont="1" applyFill="1" applyBorder="1" applyAlignment="1" applyProtection="1">
      <alignment horizontal="left" vertical="top" wrapText="1"/>
    </xf>
    <xf numFmtId="0" fontId="49" fillId="3" borderId="10" xfId="0" applyFont="1" applyFill="1" applyBorder="1" applyAlignment="1" applyProtection="1">
      <alignment horizontal="left" vertical="top" wrapText="1"/>
    </xf>
    <xf numFmtId="0" fontId="49" fillId="3" borderId="13" xfId="0" applyFont="1" applyFill="1" applyBorder="1" applyAlignment="1" applyProtection="1">
      <alignment horizontal="left" vertical="top" wrapText="1"/>
    </xf>
    <xf numFmtId="0" fontId="49" fillId="3" borderId="0" xfId="0" applyFont="1" applyFill="1" applyBorder="1" applyAlignment="1" applyProtection="1">
      <alignment horizontal="left" vertical="top" wrapText="1"/>
    </xf>
    <xf numFmtId="0" fontId="49" fillId="3" borderId="14" xfId="0" applyFont="1" applyFill="1" applyBorder="1" applyAlignment="1" applyProtection="1">
      <alignment horizontal="left" vertical="top" wrapText="1"/>
    </xf>
    <xf numFmtId="0" fontId="49" fillId="3" borderId="11" xfId="0" applyFont="1" applyFill="1" applyBorder="1" applyAlignment="1" applyProtection="1">
      <alignment horizontal="left" vertical="top" wrapText="1"/>
    </xf>
    <xf numFmtId="0" fontId="49" fillId="3" borderId="1" xfId="0" applyFont="1" applyFill="1" applyBorder="1" applyAlignment="1" applyProtection="1">
      <alignment horizontal="left" vertical="top" wrapText="1"/>
    </xf>
    <xf numFmtId="0" fontId="49" fillId="3" borderId="12" xfId="0" applyFont="1" applyFill="1" applyBorder="1" applyAlignment="1" applyProtection="1">
      <alignment horizontal="left" vertical="top" wrapText="1"/>
    </xf>
    <xf numFmtId="0" fontId="0" fillId="2" borderId="8"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3" borderId="5" xfId="0" applyFill="1" applyBorder="1" applyAlignment="1" applyProtection="1">
      <alignment horizontal="center"/>
    </xf>
    <xf numFmtId="0" fontId="0" fillId="3" borderId="9" xfId="0" applyFill="1" applyBorder="1" applyAlignment="1" applyProtection="1">
      <alignment horizontal="center" vertical="top" wrapText="1"/>
    </xf>
    <xf numFmtId="0" fontId="0" fillId="3" borderId="8" xfId="0" applyFill="1" applyBorder="1" applyAlignment="1" applyProtection="1">
      <alignment horizontal="center" vertical="top" wrapText="1"/>
    </xf>
    <xf numFmtId="0" fontId="0" fillId="3" borderId="10" xfId="0" applyFill="1" applyBorder="1" applyAlignment="1" applyProtection="1">
      <alignment horizontal="center" vertical="top" wrapText="1"/>
    </xf>
    <xf numFmtId="0" fontId="0" fillId="3" borderId="13" xfId="0"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0" fillId="3" borderId="14" xfId="0" applyFill="1" applyBorder="1" applyAlignment="1" applyProtection="1">
      <alignment horizontal="center" vertical="top" wrapText="1"/>
    </xf>
    <xf numFmtId="0" fontId="0" fillId="3" borderId="11" xfId="0" applyFill="1" applyBorder="1" applyAlignment="1" applyProtection="1">
      <alignment horizontal="center" vertical="top" wrapText="1"/>
    </xf>
    <xf numFmtId="0" fontId="0" fillId="3" borderId="1" xfId="0" applyFill="1" applyBorder="1" applyAlignment="1" applyProtection="1">
      <alignment horizontal="center" vertical="top" wrapText="1"/>
    </xf>
    <xf numFmtId="0" fontId="0" fillId="3" borderId="12" xfId="0" applyFill="1" applyBorder="1" applyAlignment="1" applyProtection="1">
      <alignment horizontal="center" vertical="top" wrapText="1"/>
    </xf>
    <xf numFmtId="0" fontId="0" fillId="3" borderId="2" xfId="0" applyFill="1" applyBorder="1" applyAlignment="1" applyProtection="1">
      <alignment horizontal="center"/>
    </xf>
    <xf numFmtId="0" fontId="9" fillId="5" borderId="3" xfId="0" applyFont="1" applyFill="1" applyBorder="1" applyAlignment="1" applyProtection="1">
      <alignment horizontal="right" vertical="center"/>
    </xf>
    <xf numFmtId="0" fontId="9" fillId="5" borderId="4" xfId="0" applyFont="1" applyFill="1" applyBorder="1" applyAlignment="1" applyProtection="1">
      <alignment horizontal="right" vertical="center"/>
    </xf>
  </cellXfs>
  <cellStyles count="4">
    <cellStyle name="ハイパーリンク" xfId="2" builtinId="8"/>
    <cellStyle name="標準" xfId="0" builtinId="0"/>
    <cellStyle name="標準 2" xfId="1" xr:uid="{00000000-0005-0000-0000-000002000000}"/>
    <cellStyle name="標準_注文フォーム(プレート)" xfId="3" xr:uid="{00000000-0005-0000-0000-000003000000}"/>
  </cellStyles>
  <dxfs count="14">
    <dxf>
      <font>
        <color rgb="FFCCECFF"/>
      </font>
      <fill>
        <patternFill patternType="solid">
          <fgColor rgb="FFCCECFF"/>
          <bgColor rgb="FFD2ECFF"/>
        </patternFill>
      </fill>
    </dxf>
    <dxf>
      <font>
        <color rgb="FFCCECFF"/>
      </font>
      <fill>
        <patternFill patternType="solid">
          <fgColor rgb="FFCCECFF"/>
          <bgColor rgb="FFD2ECFF"/>
        </patternFill>
      </fill>
    </dxf>
    <dxf>
      <font>
        <color rgb="FFCCECFF"/>
      </font>
      <fill>
        <patternFill patternType="solid">
          <fgColor rgb="FFCCECFF"/>
          <bgColor rgb="FFD2ECFF"/>
        </patternFill>
      </fill>
    </dxf>
    <dxf>
      <fill>
        <patternFill>
          <bgColor rgb="FF00FF00"/>
        </patternFill>
      </fill>
    </dxf>
    <dxf>
      <fill>
        <patternFill>
          <bgColor rgb="FFFF0000"/>
        </patternFill>
      </fill>
    </dxf>
    <dxf>
      <fill>
        <patternFill>
          <bgColor theme="1"/>
        </patternFill>
      </fill>
    </dxf>
    <dxf>
      <fill>
        <patternFill>
          <bgColor rgb="FF3333FF"/>
        </patternFill>
      </fill>
    </dxf>
    <dxf>
      <fill>
        <patternFill>
          <bgColor rgb="FFFF0000"/>
        </patternFill>
      </fill>
    </dxf>
    <dxf>
      <fill>
        <patternFill>
          <bgColor theme="1"/>
        </patternFill>
      </fill>
    </dxf>
    <dxf>
      <fill>
        <patternFill>
          <bgColor rgb="FF3333FF"/>
        </patternFill>
      </fill>
    </dxf>
    <dxf>
      <font>
        <color rgb="FF00FF00"/>
      </font>
      <fill>
        <patternFill>
          <bgColor rgb="FF00FF00"/>
        </patternFill>
      </fill>
    </dxf>
    <dxf>
      <font>
        <color theme="0"/>
      </font>
      <fill>
        <patternFill>
          <bgColor theme="0"/>
        </patternFill>
      </fill>
    </dxf>
    <dxf>
      <font>
        <color theme="0"/>
      </font>
      <fill>
        <patternFill>
          <bgColor theme="0"/>
        </patternFill>
      </fill>
    </dxf>
    <dxf>
      <font>
        <color rgb="FFCCECFF"/>
      </font>
      <fill>
        <patternFill patternType="solid">
          <fgColor rgb="FFCCECFF"/>
          <bgColor rgb="FFD2ECFF"/>
        </patternFill>
      </fill>
    </dxf>
  </dxfs>
  <tableStyles count="0" defaultTableStyle="TableStyleMedium2" defaultPivotStyle="PivotStyleMedium9"/>
  <colors>
    <mruColors>
      <color rgb="FFEBFFFF"/>
      <color rgb="FFCCFFFF"/>
      <color rgb="FFFFFFCC"/>
      <color rgb="FFAAFFFF"/>
      <color rgb="FFCCECFF"/>
      <color rgb="FFFFFF99"/>
      <color rgb="FFD2F0FF"/>
      <color rgb="FFD2EC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198120</xdr:rowOff>
    </xdr:from>
    <xdr:to>
      <xdr:col>2</xdr:col>
      <xdr:colOff>68580</xdr:colOff>
      <xdr:row>2</xdr:row>
      <xdr:rowOff>53340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 y="198120"/>
          <a:ext cx="226314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ligo@mbl.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pan-cc@idtdn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azusa.or.jp/cod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workbookViewId="0">
      <selection activeCell="C5" sqref="C5"/>
    </sheetView>
  </sheetViews>
  <sheetFormatPr defaultColWidth="9" defaultRowHeight="14.4"/>
  <cols>
    <col min="1" max="1" width="9" style="524"/>
    <col min="2" max="2" width="5.44140625" style="523" customWidth="1"/>
    <col min="3" max="16384" width="9" style="523"/>
  </cols>
  <sheetData>
    <row r="1" spans="1:13">
      <c r="A1" s="624"/>
      <c r="B1" s="625"/>
      <c r="C1" s="625"/>
      <c r="D1" s="625"/>
      <c r="E1" s="625"/>
      <c r="F1" s="625"/>
      <c r="G1" s="625"/>
      <c r="H1" s="625"/>
      <c r="I1" s="625"/>
      <c r="J1" s="625"/>
      <c r="K1" s="625"/>
      <c r="L1" s="625"/>
      <c r="M1" s="625"/>
    </row>
    <row r="2" spans="1:13">
      <c r="A2" s="624"/>
      <c r="B2" s="625"/>
      <c r="C2" s="625"/>
      <c r="D2" s="625"/>
      <c r="E2" s="625"/>
      <c r="F2" s="625"/>
      <c r="G2" s="625"/>
      <c r="H2" s="625"/>
      <c r="I2" s="625"/>
      <c r="J2" s="625"/>
      <c r="K2" s="625"/>
      <c r="L2" s="625"/>
      <c r="M2" s="625"/>
    </row>
    <row r="3" spans="1:13" ht="17.399999999999999">
      <c r="A3" s="626" t="s">
        <v>129</v>
      </c>
      <c r="B3" s="625"/>
      <c r="C3" s="625"/>
      <c r="D3" s="625"/>
      <c r="E3" s="625"/>
      <c r="F3" s="625"/>
      <c r="G3" s="625"/>
      <c r="H3" s="625"/>
      <c r="I3" s="625"/>
      <c r="J3" s="625"/>
      <c r="K3" s="625"/>
      <c r="L3" s="625"/>
      <c r="M3" s="625"/>
    </row>
    <row r="4" spans="1:13">
      <c r="A4" s="624"/>
      <c r="B4" s="625"/>
      <c r="C4" s="625"/>
      <c r="D4" s="625"/>
      <c r="E4" s="625"/>
      <c r="F4" s="625"/>
      <c r="G4" s="625"/>
      <c r="H4" s="625"/>
      <c r="I4" s="625"/>
      <c r="J4" s="625"/>
      <c r="K4" s="625"/>
      <c r="L4" s="625"/>
      <c r="M4" s="625"/>
    </row>
    <row r="5" spans="1:13">
      <c r="A5" s="624" t="s">
        <v>21</v>
      </c>
      <c r="B5" s="627" t="s">
        <v>124</v>
      </c>
      <c r="C5" s="625"/>
      <c r="D5" s="625"/>
      <c r="E5" s="625"/>
      <c r="F5" s="625"/>
      <c r="G5" s="625"/>
      <c r="H5" s="625"/>
      <c r="I5" s="625"/>
      <c r="J5" s="625"/>
      <c r="K5" s="625"/>
      <c r="L5" s="625"/>
      <c r="M5" s="625"/>
    </row>
    <row r="6" spans="1:13">
      <c r="A6" s="624"/>
      <c r="B6" s="628" t="s">
        <v>122</v>
      </c>
      <c r="C6" s="625"/>
      <c r="D6" s="625"/>
      <c r="E6" s="625"/>
      <c r="F6" s="625"/>
      <c r="G6" s="625"/>
      <c r="H6" s="625"/>
      <c r="I6" s="625"/>
      <c r="J6" s="625"/>
      <c r="K6" s="625"/>
      <c r="L6" s="625"/>
      <c r="M6" s="625"/>
    </row>
    <row r="7" spans="1:13">
      <c r="A7" s="624"/>
      <c r="B7" s="625"/>
      <c r="C7" s="625"/>
      <c r="D7" s="625"/>
      <c r="E7" s="625"/>
      <c r="F7" s="625"/>
      <c r="G7" s="625"/>
      <c r="H7" s="625"/>
      <c r="I7" s="625"/>
      <c r="J7" s="625"/>
      <c r="K7" s="625"/>
      <c r="L7" s="625"/>
      <c r="M7" s="625"/>
    </row>
    <row r="8" spans="1:13">
      <c r="A8" s="624"/>
      <c r="B8" s="629" t="s">
        <v>123</v>
      </c>
      <c r="C8" s="625"/>
      <c r="D8" s="625"/>
      <c r="E8" s="625"/>
      <c r="F8" s="625"/>
      <c r="G8" s="625"/>
      <c r="H8" s="625"/>
      <c r="I8" s="625"/>
      <c r="J8" s="625"/>
      <c r="K8" s="625"/>
      <c r="L8" s="625"/>
      <c r="M8" s="625"/>
    </row>
    <row r="9" spans="1:13">
      <c r="A9" s="624"/>
      <c r="B9" s="625" t="s">
        <v>577</v>
      </c>
      <c r="C9" s="625"/>
      <c r="D9" s="625"/>
      <c r="E9" s="625"/>
      <c r="F9" s="625"/>
      <c r="G9" s="625"/>
      <c r="H9" s="625"/>
      <c r="I9" s="625"/>
      <c r="J9" s="625"/>
      <c r="K9" s="625"/>
      <c r="L9" s="625"/>
      <c r="M9" s="625"/>
    </row>
    <row r="10" spans="1:13">
      <c r="A10" s="624"/>
      <c r="B10" s="625"/>
      <c r="C10" s="625"/>
      <c r="D10" s="625"/>
      <c r="E10" s="625"/>
      <c r="F10" s="625"/>
      <c r="G10" s="625"/>
      <c r="H10" s="625"/>
      <c r="I10" s="625"/>
      <c r="J10" s="625"/>
      <c r="K10" s="625"/>
      <c r="L10" s="625"/>
      <c r="M10" s="625"/>
    </row>
    <row r="11" spans="1:13">
      <c r="A11" s="624"/>
      <c r="B11" s="627" t="s">
        <v>127</v>
      </c>
      <c r="C11" s="625"/>
      <c r="D11" s="625"/>
      <c r="E11" s="625"/>
      <c r="F11" s="625"/>
      <c r="G11" s="625"/>
      <c r="H11" s="625"/>
      <c r="I11" s="625"/>
      <c r="J11" s="625"/>
      <c r="K11" s="625"/>
      <c r="L11" s="625"/>
      <c r="M11" s="625"/>
    </row>
    <row r="12" spans="1:13">
      <c r="A12" s="624"/>
      <c r="B12" s="625" t="s">
        <v>128</v>
      </c>
      <c r="C12" s="625"/>
      <c r="D12" s="625"/>
      <c r="E12" s="625"/>
      <c r="F12" s="625"/>
      <c r="G12" s="625"/>
      <c r="H12" s="625"/>
      <c r="I12" s="625"/>
      <c r="J12" s="625"/>
      <c r="K12" s="625"/>
      <c r="L12" s="625"/>
      <c r="M12" s="625"/>
    </row>
    <row r="13" spans="1:13">
      <c r="A13" s="624"/>
      <c r="B13" s="625"/>
      <c r="C13" s="625"/>
      <c r="D13" s="625"/>
      <c r="E13" s="625"/>
      <c r="F13" s="625"/>
      <c r="G13" s="625"/>
      <c r="H13" s="625"/>
      <c r="I13" s="625"/>
      <c r="J13" s="625"/>
      <c r="K13" s="625"/>
      <c r="L13" s="625"/>
      <c r="M13" s="625"/>
    </row>
    <row r="14" spans="1:13">
      <c r="A14" s="624"/>
      <c r="B14" s="627" t="s">
        <v>713</v>
      </c>
      <c r="C14" s="630"/>
      <c r="D14" s="625"/>
      <c r="E14" s="625"/>
      <c r="F14" s="625"/>
      <c r="G14" s="625"/>
      <c r="H14" s="625"/>
      <c r="I14" s="625"/>
      <c r="J14" s="625"/>
      <c r="K14" s="625"/>
      <c r="L14" s="625"/>
      <c r="M14" s="625"/>
    </row>
    <row r="15" spans="1:13">
      <c r="A15" s="624"/>
      <c r="B15" s="631" t="s">
        <v>119</v>
      </c>
      <c r="C15" s="625"/>
      <c r="D15" s="625"/>
      <c r="E15" s="625"/>
      <c r="F15" s="625"/>
      <c r="G15" s="625"/>
      <c r="H15" s="625"/>
      <c r="I15" s="625"/>
      <c r="J15" s="625"/>
      <c r="K15" s="625"/>
      <c r="L15" s="625"/>
      <c r="M15" s="625"/>
    </row>
    <row r="16" spans="1:13">
      <c r="A16" s="624" t="s">
        <v>22</v>
      </c>
      <c r="B16" s="629" t="s">
        <v>794</v>
      </c>
      <c r="C16" s="625"/>
      <c r="D16" s="625"/>
      <c r="E16" s="625"/>
      <c r="F16" s="625"/>
      <c r="G16" s="625"/>
      <c r="H16" s="625"/>
      <c r="I16" s="625"/>
      <c r="J16" s="625"/>
      <c r="K16" s="625"/>
      <c r="L16" s="625"/>
      <c r="M16" s="625"/>
    </row>
    <row r="17" spans="1:13">
      <c r="A17" s="624"/>
      <c r="B17" s="631" t="s">
        <v>119</v>
      </c>
      <c r="C17" s="625"/>
      <c r="D17" s="625"/>
      <c r="E17" s="625"/>
      <c r="F17" s="625"/>
      <c r="G17" s="625"/>
      <c r="H17" s="625"/>
      <c r="I17" s="625"/>
      <c r="J17" s="625"/>
      <c r="K17" s="625"/>
      <c r="L17" s="625"/>
      <c r="M17" s="625"/>
    </row>
    <row r="18" spans="1:13">
      <c r="A18" s="624" t="s">
        <v>23</v>
      </c>
      <c r="B18" s="629" t="s">
        <v>795</v>
      </c>
      <c r="C18" s="625"/>
      <c r="D18" s="625"/>
      <c r="E18" s="625"/>
      <c r="F18" s="625"/>
      <c r="G18" s="625"/>
      <c r="H18" s="625"/>
      <c r="I18" s="625"/>
      <c r="J18" s="625"/>
      <c r="K18" s="625"/>
      <c r="L18" s="625"/>
      <c r="M18" s="625"/>
    </row>
    <row r="19" spans="1:13">
      <c r="A19" s="625"/>
      <c r="B19" s="627" t="s">
        <v>796</v>
      </c>
      <c r="C19" s="625"/>
      <c r="D19" s="625"/>
      <c r="E19" s="625"/>
      <c r="F19" s="625"/>
      <c r="G19" s="625"/>
      <c r="H19" s="625"/>
      <c r="I19" s="625"/>
      <c r="J19" s="625"/>
      <c r="K19" s="625"/>
      <c r="L19" s="625"/>
      <c r="M19" s="625"/>
    </row>
    <row r="20" spans="1:13">
      <c r="A20" s="632"/>
      <c r="B20" s="631" t="s">
        <v>119</v>
      </c>
      <c r="C20" s="625"/>
      <c r="D20" s="625"/>
      <c r="E20" s="625"/>
      <c r="F20" s="625"/>
      <c r="G20" s="625"/>
      <c r="H20" s="625"/>
      <c r="I20" s="625"/>
      <c r="J20" s="625"/>
      <c r="K20" s="625"/>
      <c r="L20" s="625"/>
      <c r="M20" s="625"/>
    </row>
    <row r="21" spans="1:13">
      <c r="A21" s="632" t="s">
        <v>24</v>
      </c>
      <c r="B21" s="629" t="s">
        <v>125</v>
      </c>
      <c r="C21" s="625"/>
      <c r="D21" s="625"/>
      <c r="E21" s="625"/>
      <c r="F21" s="625"/>
      <c r="G21" s="625"/>
      <c r="H21" s="625"/>
      <c r="I21" s="625"/>
      <c r="J21" s="625"/>
      <c r="K21" s="625"/>
      <c r="L21" s="625"/>
      <c r="M21" s="625"/>
    </row>
    <row r="22" spans="1:13">
      <c r="A22" s="632"/>
      <c r="B22" s="631" t="s">
        <v>119</v>
      </c>
      <c r="C22" s="625"/>
      <c r="D22" s="625"/>
      <c r="E22" s="625"/>
      <c r="F22" s="625"/>
      <c r="G22" s="625"/>
      <c r="H22" s="625"/>
      <c r="I22" s="625"/>
      <c r="J22" s="625"/>
      <c r="K22" s="625"/>
      <c r="L22" s="625"/>
      <c r="M22" s="625"/>
    </row>
    <row r="23" spans="1:13">
      <c r="A23" s="632" t="s">
        <v>25</v>
      </c>
      <c r="B23" s="633" t="s">
        <v>120</v>
      </c>
      <c r="C23" s="625"/>
      <c r="D23" s="625"/>
      <c r="E23" s="625"/>
      <c r="F23" s="625"/>
      <c r="G23" s="625"/>
      <c r="H23" s="625"/>
      <c r="I23" s="625"/>
      <c r="J23" s="625"/>
      <c r="K23" s="625"/>
      <c r="L23" s="625"/>
      <c r="M23" s="625"/>
    </row>
    <row r="24" spans="1:13">
      <c r="A24" s="632"/>
      <c r="B24" s="625"/>
      <c r="C24" s="625"/>
      <c r="D24" s="625"/>
      <c r="E24" s="625"/>
      <c r="F24" s="625"/>
      <c r="G24" s="625"/>
      <c r="H24" s="625"/>
      <c r="I24" s="625"/>
      <c r="J24" s="625"/>
      <c r="K24" s="625"/>
      <c r="L24" s="625"/>
      <c r="M24" s="625"/>
    </row>
    <row r="25" spans="1:13">
      <c r="A25" s="624"/>
      <c r="B25" s="625"/>
      <c r="C25" s="625"/>
      <c r="D25" s="625"/>
      <c r="E25" s="625"/>
      <c r="F25" s="625"/>
      <c r="G25" s="625"/>
      <c r="H25" s="625"/>
      <c r="I25" s="625"/>
      <c r="J25" s="625"/>
      <c r="K25" s="625"/>
      <c r="L25" s="625"/>
      <c r="M25" s="625"/>
    </row>
    <row r="26" spans="1:13">
      <c r="A26" s="624"/>
      <c r="B26" s="634" t="s">
        <v>117</v>
      </c>
      <c r="C26" s="635"/>
      <c r="D26" s="636"/>
      <c r="E26" s="625"/>
      <c r="F26" s="625"/>
      <c r="G26" s="625"/>
      <c r="H26" s="625"/>
      <c r="I26" s="625"/>
      <c r="J26" s="625"/>
      <c r="K26" s="625"/>
      <c r="L26" s="625"/>
      <c r="M26" s="625"/>
    </row>
    <row r="27" spans="1:13">
      <c r="A27" s="624"/>
      <c r="B27" s="634"/>
      <c r="C27" s="637" t="s">
        <v>718</v>
      </c>
      <c r="D27" s="636"/>
      <c r="E27" s="625"/>
      <c r="F27" s="625"/>
      <c r="G27" s="625"/>
      <c r="H27" s="625"/>
      <c r="I27" s="625"/>
      <c r="J27" s="625"/>
      <c r="K27" s="625"/>
      <c r="L27" s="625"/>
      <c r="M27" s="625"/>
    </row>
    <row r="28" spans="1:13">
      <c r="A28" s="624"/>
      <c r="B28" s="636"/>
      <c r="C28" s="638"/>
      <c r="D28" s="639" t="s">
        <v>118</v>
      </c>
      <c r="E28" s="640" t="s">
        <v>788</v>
      </c>
      <c r="F28" s="625"/>
      <c r="G28" s="625"/>
      <c r="H28" s="625"/>
      <c r="I28" s="625"/>
      <c r="J28" s="625"/>
      <c r="K28" s="625"/>
      <c r="L28" s="625"/>
      <c r="M28" s="625"/>
    </row>
    <row r="29" spans="1:13">
      <c r="A29" s="624"/>
      <c r="B29" s="641"/>
      <c r="C29" s="638"/>
      <c r="D29" s="639" t="s">
        <v>121</v>
      </c>
      <c r="E29" s="642" t="s">
        <v>792</v>
      </c>
      <c r="F29" s="625"/>
      <c r="G29" s="625"/>
      <c r="H29" s="625"/>
      <c r="I29" s="625"/>
      <c r="J29" s="625"/>
      <c r="K29" s="625"/>
      <c r="L29" s="625"/>
      <c r="M29" s="625"/>
    </row>
    <row r="30" spans="1:13">
      <c r="A30" s="624"/>
      <c r="B30" s="641"/>
      <c r="C30" s="638"/>
      <c r="D30" s="639" t="s">
        <v>121</v>
      </c>
      <c r="E30" s="642" t="s">
        <v>793</v>
      </c>
      <c r="F30" s="625"/>
      <c r="G30" s="625"/>
      <c r="H30" s="625"/>
      <c r="I30" s="625"/>
      <c r="J30" s="625"/>
      <c r="K30" s="625"/>
      <c r="L30" s="625"/>
      <c r="M30" s="625"/>
    </row>
    <row r="31" spans="1:13">
      <c r="A31" s="624"/>
      <c r="B31" s="625"/>
      <c r="C31" s="625"/>
      <c r="D31" s="625"/>
      <c r="E31" s="625"/>
      <c r="F31" s="625"/>
      <c r="G31" s="625"/>
      <c r="H31" s="625"/>
      <c r="I31" s="625"/>
      <c r="J31" s="625"/>
      <c r="K31" s="625"/>
      <c r="L31" s="625"/>
      <c r="M31" s="625"/>
    </row>
  </sheetData>
  <sheetProtection algorithmName="SHA-512" hashValue="glHPsrBC6EASoz8b7zoZ4MqRdkq/MwKUwS6Ug9cjk4kQHi0+x38ZnKySYB/89gNogd5bCLuCZ57aPs9o/ooyaw==" saltValue="cU5uV6MfNG74CAIGMI5XFw==" spinCount="100000" sheet="1" objects="1" scenarios="1" selectLockedCells="1"/>
  <phoneticPr fontId="1"/>
  <hyperlinks>
    <hyperlink ref="E28" r:id="rId1" display="oligo@mbl.co.jp"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1"/>
  <sheetViews>
    <sheetView zoomScale="85" zoomScaleNormal="85" workbookViewId="0">
      <selection activeCell="C5" sqref="C5"/>
    </sheetView>
  </sheetViews>
  <sheetFormatPr defaultRowHeight="13.2"/>
  <cols>
    <col min="1" max="1" width="15.77734375" style="621" customWidth="1"/>
    <col min="2" max="2" width="18.77734375" style="621" customWidth="1"/>
    <col min="3" max="3" width="9.6640625" style="622" customWidth="1"/>
    <col min="4" max="4" width="48.21875" style="621" customWidth="1"/>
    <col min="5" max="5" width="10.44140625" style="622" customWidth="1"/>
    <col min="6" max="6" width="10.21875" style="621" customWidth="1"/>
    <col min="7" max="7" width="10.33203125" style="623" customWidth="1"/>
    <col min="8" max="8" width="7.77734375" style="549" customWidth="1"/>
    <col min="9" max="9" width="27.21875" style="549" customWidth="1"/>
    <col min="10" max="10" width="30.44140625" style="549" customWidth="1"/>
    <col min="11" max="256" width="8.88671875" style="549"/>
    <col min="257" max="257" width="15.77734375" style="549" customWidth="1"/>
    <col min="258" max="258" width="18.77734375" style="549" customWidth="1"/>
    <col min="259" max="259" width="9.6640625" style="549" customWidth="1"/>
    <col min="260" max="260" width="48.21875" style="549" customWidth="1"/>
    <col min="261" max="261" width="10.44140625" style="549" customWidth="1"/>
    <col min="262" max="262" width="10.21875" style="549" customWidth="1"/>
    <col min="263" max="263" width="10.33203125" style="549" customWidth="1"/>
    <col min="264" max="264" width="7.77734375" style="549" customWidth="1"/>
    <col min="265" max="265" width="27.21875" style="549" customWidth="1"/>
    <col min="266" max="266" width="30.44140625" style="549" customWidth="1"/>
    <col min="267" max="512" width="8.88671875" style="549"/>
    <col min="513" max="513" width="15.77734375" style="549" customWidth="1"/>
    <col min="514" max="514" width="18.77734375" style="549" customWidth="1"/>
    <col min="515" max="515" width="9.6640625" style="549" customWidth="1"/>
    <col min="516" max="516" width="48.21875" style="549" customWidth="1"/>
    <col min="517" max="517" width="10.44140625" style="549" customWidth="1"/>
    <col min="518" max="518" width="10.21875" style="549" customWidth="1"/>
    <col min="519" max="519" width="10.33203125" style="549" customWidth="1"/>
    <col min="520" max="520" width="7.77734375" style="549" customWidth="1"/>
    <col min="521" max="521" width="27.21875" style="549" customWidth="1"/>
    <col min="522" max="522" width="30.44140625" style="549" customWidth="1"/>
    <col min="523" max="768" width="8.88671875" style="549"/>
    <col min="769" max="769" width="15.77734375" style="549" customWidth="1"/>
    <col min="770" max="770" width="18.77734375" style="549" customWidth="1"/>
    <col min="771" max="771" width="9.6640625" style="549" customWidth="1"/>
    <col min="772" max="772" width="48.21875" style="549" customWidth="1"/>
    <col min="773" max="773" width="10.44140625" style="549" customWidth="1"/>
    <col min="774" max="774" width="10.21875" style="549" customWidth="1"/>
    <col min="775" max="775" width="10.33203125" style="549" customWidth="1"/>
    <col min="776" max="776" width="7.77734375" style="549" customWidth="1"/>
    <col min="777" max="777" width="27.21875" style="549" customWidth="1"/>
    <col min="778" max="778" width="30.44140625" style="549" customWidth="1"/>
    <col min="779" max="1024" width="8.88671875" style="549"/>
    <col min="1025" max="1025" width="15.77734375" style="549" customWidth="1"/>
    <col min="1026" max="1026" width="18.77734375" style="549" customWidth="1"/>
    <col min="1027" max="1027" width="9.6640625" style="549" customWidth="1"/>
    <col min="1028" max="1028" width="48.21875" style="549" customWidth="1"/>
    <col min="1029" max="1029" width="10.44140625" style="549" customWidth="1"/>
    <col min="1030" max="1030" width="10.21875" style="549" customWidth="1"/>
    <col min="1031" max="1031" width="10.33203125" style="549" customWidth="1"/>
    <col min="1032" max="1032" width="7.77734375" style="549" customWidth="1"/>
    <col min="1033" max="1033" width="27.21875" style="549" customWidth="1"/>
    <col min="1034" max="1034" width="30.44140625" style="549" customWidth="1"/>
    <col min="1035" max="1280" width="8.88671875" style="549"/>
    <col min="1281" max="1281" width="15.77734375" style="549" customWidth="1"/>
    <col min="1282" max="1282" width="18.77734375" style="549" customWidth="1"/>
    <col min="1283" max="1283" width="9.6640625" style="549" customWidth="1"/>
    <col min="1284" max="1284" width="48.21875" style="549" customWidth="1"/>
    <col min="1285" max="1285" width="10.44140625" style="549" customWidth="1"/>
    <col min="1286" max="1286" width="10.21875" style="549" customWidth="1"/>
    <col min="1287" max="1287" width="10.33203125" style="549" customWidth="1"/>
    <col min="1288" max="1288" width="7.77734375" style="549" customWidth="1"/>
    <col min="1289" max="1289" width="27.21875" style="549" customWidth="1"/>
    <col min="1290" max="1290" width="30.44140625" style="549" customWidth="1"/>
    <col min="1291" max="1536" width="8.88671875" style="549"/>
    <col min="1537" max="1537" width="15.77734375" style="549" customWidth="1"/>
    <col min="1538" max="1538" width="18.77734375" style="549" customWidth="1"/>
    <col min="1539" max="1539" width="9.6640625" style="549" customWidth="1"/>
    <col min="1540" max="1540" width="48.21875" style="549" customWidth="1"/>
    <col min="1541" max="1541" width="10.44140625" style="549" customWidth="1"/>
    <col min="1542" max="1542" width="10.21875" style="549" customWidth="1"/>
    <col min="1543" max="1543" width="10.33203125" style="549" customWidth="1"/>
    <col min="1544" max="1544" width="7.77734375" style="549" customWidth="1"/>
    <col min="1545" max="1545" width="27.21875" style="549" customWidth="1"/>
    <col min="1546" max="1546" width="30.44140625" style="549" customWidth="1"/>
    <col min="1547" max="1792" width="8.88671875" style="549"/>
    <col min="1793" max="1793" width="15.77734375" style="549" customWidth="1"/>
    <col min="1794" max="1794" width="18.77734375" style="549" customWidth="1"/>
    <col min="1795" max="1795" width="9.6640625" style="549" customWidth="1"/>
    <col min="1796" max="1796" width="48.21875" style="549" customWidth="1"/>
    <col min="1797" max="1797" width="10.44140625" style="549" customWidth="1"/>
    <col min="1798" max="1798" width="10.21875" style="549" customWidth="1"/>
    <col min="1799" max="1799" width="10.33203125" style="549" customWidth="1"/>
    <col min="1800" max="1800" width="7.77734375" style="549" customWidth="1"/>
    <col min="1801" max="1801" width="27.21875" style="549" customWidth="1"/>
    <col min="1802" max="1802" width="30.44140625" style="549" customWidth="1"/>
    <col min="1803" max="2048" width="8.88671875" style="549"/>
    <col min="2049" max="2049" width="15.77734375" style="549" customWidth="1"/>
    <col min="2050" max="2050" width="18.77734375" style="549" customWidth="1"/>
    <col min="2051" max="2051" width="9.6640625" style="549" customWidth="1"/>
    <col min="2052" max="2052" width="48.21875" style="549" customWidth="1"/>
    <col min="2053" max="2053" width="10.44140625" style="549" customWidth="1"/>
    <col min="2054" max="2054" width="10.21875" style="549" customWidth="1"/>
    <col min="2055" max="2055" width="10.33203125" style="549" customWidth="1"/>
    <col min="2056" max="2056" width="7.77734375" style="549" customWidth="1"/>
    <col min="2057" max="2057" width="27.21875" style="549" customWidth="1"/>
    <col min="2058" max="2058" width="30.44140625" style="549" customWidth="1"/>
    <col min="2059" max="2304" width="8.88671875" style="549"/>
    <col min="2305" max="2305" width="15.77734375" style="549" customWidth="1"/>
    <col min="2306" max="2306" width="18.77734375" style="549" customWidth="1"/>
    <col min="2307" max="2307" width="9.6640625" style="549" customWidth="1"/>
    <col min="2308" max="2308" width="48.21875" style="549" customWidth="1"/>
    <col min="2309" max="2309" width="10.44140625" style="549" customWidth="1"/>
    <col min="2310" max="2310" width="10.21875" style="549" customWidth="1"/>
    <col min="2311" max="2311" width="10.33203125" style="549" customWidth="1"/>
    <col min="2312" max="2312" width="7.77734375" style="549" customWidth="1"/>
    <col min="2313" max="2313" width="27.21875" style="549" customWidth="1"/>
    <col min="2314" max="2314" width="30.44140625" style="549" customWidth="1"/>
    <col min="2315" max="2560" width="8.88671875" style="549"/>
    <col min="2561" max="2561" width="15.77734375" style="549" customWidth="1"/>
    <col min="2562" max="2562" width="18.77734375" style="549" customWidth="1"/>
    <col min="2563" max="2563" width="9.6640625" style="549" customWidth="1"/>
    <col min="2564" max="2564" width="48.21875" style="549" customWidth="1"/>
    <col min="2565" max="2565" width="10.44140625" style="549" customWidth="1"/>
    <col min="2566" max="2566" width="10.21875" style="549" customWidth="1"/>
    <col min="2567" max="2567" width="10.33203125" style="549" customWidth="1"/>
    <col min="2568" max="2568" width="7.77734375" style="549" customWidth="1"/>
    <col min="2569" max="2569" width="27.21875" style="549" customWidth="1"/>
    <col min="2570" max="2570" width="30.44140625" style="549" customWidth="1"/>
    <col min="2571" max="2816" width="8.88671875" style="549"/>
    <col min="2817" max="2817" width="15.77734375" style="549" customWidth="1"/>
    <col min="2818" max="2818" width="18.77734375" style="549" customWidth="1"/>
    <col min="2819" max="2819" width="9.6640625" style="549" customWidth="1"/>
    <col min="2820" max="2820" width="48.21875" style="549" customWidth="1"/>
    <col min="2821" max="2821" width="10.44140625" style="549" customWidth="1"/>
    <col min="2822" max="2822" width="10.21875" style="549" customWidth="1"/>
    <col min="2823" max="2823" width="10.33203125" style="549" customWidth="1"/>
    <col min="2824" max="2824" width="7.77734375" style="549" customWidth="1"/>
    <col min="2825" max="2825" width="27.21875" style="549" customWidth="1"/>
    <col min="2826" max="2826" width="30.44140625" style="549" customWidth="1"/>
    <col min="2827" max="3072" width="8.88671875" style="549"/>
    <col min="3073" max="3073" width="15.77734375" style="549" customWidth="1"/>
    <col min="3074" max="3074" width="18.77734375" style="549" customWidth="1"/>
    <col min="3075" max="3075" width="9.6640625" style="549" customWidth="1"/>
    <col min="3076" max="3076" width="48.21875" style="549" customWidth="1"/>
    <col min="3077" max="3077" width="10.44140625" style="549" customWidth="1"/>
    <col min="3078" max="3078" width="10.21875" style="549" customWidth="1"/>
    <col min="3079" max="3079" width="10.33203125" style="549" customWidth="1"/>
    <col min="3080" max="3080" width="7.77734375" style="549" customWidth="1"/>
    <col min="3081" max="3081" width="27.21875" style="549" customWidth="1"/>
    <col min="3082" max="3082" width="30.44140625" style="549" customWidth="1"/>
    <col min="3083" max="3328" width="8.88671875" style="549"/>
    <col min="3329" max="3329" width="15.77734375" style="549" customWidth="1"/>
    <col min="3330" max="3330" width="18.77734375" style="549" customWidth="1"/>
    <col min="3331" max="3331" width="9.6640625" style="549" customWidth="1"/>
    <col min="3332" max="3332" width="48.21875" style="549" customWidth="1"/>
    <col min="3333" max="3333" width="10.44140625" style="549" customWidth="1"/>
    <col min="3334" max="3334" width="10.21875" style="549" customWidth="1"/>
    <col min="3335" max="3335" width="10.33203125" style="549" customWidth="1"/>
    <col min="3336" max="3336" width="7.77734375" style="549" customWidth="1"/>
    <col min="3337" max="3337" width="27.21875" style="549" customWidth="1"/>
    <col min="3338" max="3338" width="30.44140625" style="549" customWidth="1"/>
    <col min="3339" max="3584" width="8.88671875" style="549"/>
    <col min="3585" max="3585" width="15.77734375" style="549" customWidth="1"/>
    <col min="3586" max="3586" width="18.77734375" style="549" customWidth="1"/>
    <col min="3587" max="3587" width="9.6640625" style="549" customWidth="1"/>
    <col min="3588" max="3588" width="48.21875" style="549" customWidth="1"/>
    <col min="3589" max="3589" width="10.44140625" style="549" customWidth="1"/>
    <col min="3590" max="3590" width="10.21875" style="549" customWidth="1"/>
    <col min="3591" max="3591" width="10.33203125" style="549" customWidth="1"/>
    <col min="3592" max="3592" width="7.77734375" style="549" customWidth="1"/>
    <col min="3593" max="3593" width="27.21875" style="549" customWidth="1"/>
    <col min="3594" max="3594" width="30.44140625" style="549" customWidth="1"/>
    <col min="3595" max="3840" width="8.88671875" style="549"/>
    <col min="3841" max="3841" width="15.77734375" style="549" customWidth="1"/>
    <col min="3842" max="3842" width="18.77734375" style="549" customWidth="1"/>
    <col min="3843" max="3843" width="9.6640625" style="549" customWidth="1"/>
    <col min="3844" max="3844" width="48.21875" style="549" customWidth="1"/>
    <col min="3845" max="3845" width="10.44140625" style="549" customWidth="1"/>
    <col min="3846" max="3846" width="10.21875" style="549" customWidth="1"/>
    <col min="3847" max="3847" width="10.33203125" style="549" customWidth="1"/>
    <col min="3848" max="3848" width="7.77734375" style="549" customWidth="1"/>
    <col min="3849" max="3849" width="27.21875" style="549" customWidth="1"/>
    <col min="3850" max="3850" width="30.44140625" style="549" customWidth="1"/>
    <col min="3851" max="4096" width="8.88671875" style="549"/>
    <col min="4097" max="4097" width="15.77734375" style="549" customWidth="1"/>
    <col min="4098" max="4098" width="18.77734375" style="549" customWidth="1"/>
    <col min="4099" max="4099" width="9.6640625" style="549" customWidth="1"/>
    <col min="4100" max="4100" width="48.21875" style="549" customWidth="1"/>
    <col min="4101" max="4101" width="10.44140625" style="549" customWidth="1"/>
    <col min="4102" max="4102" width="10.21875" style="549" customWidth="1"/>
    <col min="4103" max="4103" width="10.33203125" style="549" customWidth="1"/>
    <col min="4104" max="4104" width="7.77734375" style="549" customWidth="1"/>
    <col min="4105" max="4105" width="27.21875" style="549" customWidth="1"/>
    <col min="4106" max="4106" width="30.44140625" style="549" customWidth="1"/>
    <col min="4107" max="4352" width="8.88671875" style="549"/>
    <col min="4353" max="4353" width="15.77734375" style="549" customWidth="1"/>
    <col min="4354" max="4354" width="18.77734375" style="549" customWidth="1"/>
    <col min="4355" max="4355" width="9.6640625" style="549" customWidth="1"/>
    <col min="4356" max="4356" width="48.21875" style="549" customWidth="1"/>
    <col min="4357" max="4357" width="10.44140625" style="549" customWidth="1"/>
    <col min="4358" max="4358" width="10.21875" style="549" customWidth="1"/>
    <col min="4359" max="4359" width="10.33203125" style="549" customWidth="1"/>
    <col min="4360" max="4360" width="7.77734375" style="549" customWidth="1"/>
    <col min="4361" max="4361" width="27.21875" style="549" customWidth="1"/>
    <col min="4362" max="4362" width="30.44140625" style="549" customWidth="1"/>
    <col min="4363" max="4608" width="8.88671875" style="549"/>
    <col min="4609" max="4609" width="15.77734375" style="549" customWidth="1"/>
    <col min="4610" max="4610" width="18.77734375" style="549" customWidth="1"/>
    <col min="4611" max="4611" width="9.6640625" style="549" customWidth="1"/>
    <col min="4612" max="4612" width="48.21875" style="549" customWidth="1"/>
    <col min="4613" max="4613" width="10.44140625" style="549" customWidth="1"/>
    <col min="4614" max="4614" width="10.21875" style="549" customWidth="1"/>
    <col min="4615" max="4615" width="10.33203125" style="549" customWidth="1"/>
    <col min="4616" max="4616" width="7.77734375" style="549" customWidth="1"/>
    <col min="4617" max="4617" width="27.21875" style="549" customWidth="1"/>
    <col min="4618" max="4618" width="30.44140625" style="549" customWidth="1"/>
    <col min="4619" max="4864" width="8.88671875" style="549"/>
    <col min="4865" max="4865" width="15.77734375" style="549" customWidth="1"/>
    <col min="4866" max="4866" width="18.77734375" style="549" customWidth="1"/>
    <col min="4867" max="4867" width="9.6640625" style="549" customWidth="1"/>
    <col min="4868" max="4868" width="48.21875" style="549" customWidth="1"/>
    <col min="4869" max="4869" width="10.44140625" style="549" customWidth="1"/>
    <col min="4870" max="4870" width="10.21875" style="549" customWidth="1"/>
    <col min="4871" max="4871" width="10.33203125" style="549" customWidth="1"/>
    <col min="4872" max="4872" width="7.77734375" style="549" customWidth="1"/>
    <col min="4873" max="4873" width="27.21875" style="549" customWidth="1"/>
    <col min="4874" max="4874" width="30.44140625" style="549" customWidth="1"/>
    <col min="4875" max="5120" width="8.88671875" style="549"/>
    <col min="5121" max="5121" width="15.77734375" style="549" customWidth="1"/>
    <col min="5122" max="5122" width="18.77734375" style="549" customWidth="1"/>
    <col min="5123" max="5123" width="9.6640625" style="549" customWidth="1"/>
    <col min="5124" max="5124" width="48.21875" style="549" customWidth="1"/>
    <col min="5125" max="5125" width="10.44140625" style="549" customWidth="1"/>
    <col min="5126" max="5126" width="10.21875" style="549" customWidth="1"/>
    <col min="5127" max="5127" width="10.33203125" style="549" customWidth="1"/>
    <col min="5128" max="5128" width="7.77734375" style="549" customWidth="1"/>
    <col min="5129" max="5129" width="27.21875" style="549" customWidth="1"/>
    <col min="5130" max="5130" width="30.44140625" style="549" customWidth="1"/>
    <col min="5131" max="5376" width="8.88671875" style="549"/>
    <col min="5377" max="5377" width="15.77734375" style="549" customWidth="1"/>
    <col min="5378" max="5378" width="18.77734375" style="549" customWidth="1"/>
    <col min="5379" max="5379" width="9.6640625" style="549" customWidth="1"/>
    <col min="5380" max="5380" width="48.21875" style="549" customWidth="1"/>
    <col min="5381" max="5381" width="10.44140625" style="549" customWidth="1"/>
    <col min="5382" max="5382" width="10.21875" style="549" customWidth="1"/>
    <col min="5383" max="5383" width="10.33203125" style="549" customWidth="1"/>
    <col min="5384" max="5384" width="7.77734375" style="549" customWidth="1"/>
    <col min="5385" max="5385" width="27.21875" style="549" customWidth="1"/>
    <col min="5386" max="5386" width="30.44140625" style="549" customWidth="1"/>
    <col min="5387" max="5632" width="8.88671875" style="549"/>
    <col min="5633" max="5633" width="15.77734375" style="549" customWidth="1"/>
    <col min="5634" max="5634" width="18.77734375" style="549" customWidth="1"/>
    <col min="5635" max="5635" width="9.6640625" style="549" customWidth="1"/>
    <col min="5636" max="5636" width="48.21875" style="549" customWidth="1"/>
    <col min="5637" max="5637" width="10.44140625" style="549" customWidth="1"/>
    <col min="5638" max="5638" width="10.21875" style="549" customWidth="1"/>
    <col min="5639" max="5639" width="10.33203125" style="549" customWidth="1"/>
    <col min="5640" max="5640" width="7.77734375" style="549" customWidth="1"/>
    <col min="5641" max="5641" width="27.21875" style="549" customWidth="1"/>
    <col min="5642" max="5642" width="30.44140625" style="549" customWidth="1"/>
    <col min="5643" max="5888" width="8.88671875" style="549"/>
    <col min="5889" max="5889" width="15.77734375" style="549" customWidth="1"/>
    <col min="5890" max="5890" width="18.77734375" style="549" customWidth="1"/>
    <col min="5891" max="5891" width="9.6640625" style="549" customWidth="1"/>
    <col min="5892" max="5892" width="48.21875" style="549" customWidth="1"/>
    <col min="5893" max="5893" width="10.44140625" style="549" customWidth="1"/>
    <col min="5894" max="5894" width="10.21875" style="549" customWidth="1"/>
    <col min="5895" max="5895" width="10.33203125" style="549" customWidth="1"/>
    <col min="5896" max="5896" width="7.77734375" style="549" customWidth="1"/>
    <col min="5897" max="5897" width="27.21875" style="549" customWidth="1"/>
    <col min="5898" max="5898" width="30.44140625" style="549" customWidth="1"/>
    <col min="5899" max="6144" width="8.88671875" style="549"/>
    <col min="6145" max="6145" width="15.77734375" style="549" customWidth="1"/>
    <col min="6146" max="6146" width="18.77734375" style="549" customWidth="1"/>
    <col min="6147" max="6147" width="9.6640625" style="549" customWidth="1"/>
    <col min="6148" max="6148" width="48.21875" style="549" customWidth="1"/>
    <col min="6149" max="6149" width="10.44140625" style="549" customWidth="1"/>
    <col min="6150" max="6150" width="10.21875" style="549" customWidth="1"/>
    <col min="6151" max="6151" width="10.33203125" style="549" customWidth="1"/>
    <col min="6152" max="6152" width="7.77734375" style="549" customWidth="1"/>
    <col min="6153" max="6153" width="27.21875" style="549" customWidth="1"/>
    <col min="6154" max="6154" width="30.44140625" style="549" customWidth="1"/>
    <col min="6155" max="6400" width="8.88671875" style="549"/>
    <col min="6401" max="6401" width="15.77734375" style="549" customWidth="1"/>
    <col min="6402" max="6402" width="18.77734375" style="549" customWidth="1"/>
    <col min="6403" max="6403" width="9.6640625" style="549" customWidth="1"/>
    <col min="6404" max="6404" width="48.21875" style="549" customWidth="1"/>
    <col min="6405" max="6405" width="10.44140625" style="549" customWidth="1"/>
    <col min="6406" max="6406" width="10.21875" style="549" customWidth="1"/>
    <col min="6407" max="6407" width="10.33203125" style="549" customWidth="1"/>
    <col min="6408" max="6408" width="7.77734375" style="549" customWidth="1"/>
    <col min="6409" max="6409" width="27.21875" style="549" customWidth="1"/>
    <col min="6410" max="6410" width="30.44140625" style="549" customWidth="1"/>
    <col min="6411" max="6656" width="8.88671875" style="549"/>
    <col min="6657" max="6657" width="15.77734375" style="549" customWidth="1"/>
    <col min="6658" max="6658" width="18.77734375" style="549" customWidth="1"/>
    <col min="6659" max="6659" width="9.6640625" style="549" customWidth="1"/>
    <col min="6660" max="6660" width="48.21875" style="549" customWidth="1"/>
    <col min="6661" max="6661" width="10.44140625" style="549" customWidth="1"/>
    <col min="6662" max="6662" width="10.21875" style="549" customWidth="1"/>
    <col min="6663" max="6663" width="10.33203125" style="549" customWidth="1"/>
    <col min="6664" max="6664" width="7.77734375" style="549" customWidth="1"/>
    <col min="6665" max="6665" width="27.21875" style="549" customWidth="1"/>
    <col min="6666" max="6666" width="30.44140625" style="549" customWidth="1"/>
    <col min="6667" max="6912" width="8.88671875" style="549"/>
    <col min="6913" max="6913" width="15.77734375" style="549" customWidth="1"/>
    <col min="6914" max="6914" width="18.77734375" style="549" customWidth="1"/>
    <col min="6915" max="6915" width="9.6640625" style="549" customWidth="1"/>
    <col min="6916" max="6916" width="48.21875" style="549" customWidth="1"/>
    <col min="6917" max="6917" width="10.44140625" style="549" customWidth="1"/>
    <col min="6918" max="6918" width="10.21875" style="549" customWidth="1"/>
    <col min="6919" max="6919" width="10.33203125" style="549" customWidth="1"/>
    <col min="6920" max="6920" width="7.77734375" style="549" customWidth="1"/>
    <col min="6921" max="6921" width="27.21875" style="549" customWidth="1"/>
    <col min="6922" max="6922" width="30.44140625" style="549" customWidth="1"/>
    <col min="6923" max="7168" width="8.88671875" style="549"/>
    <col min="7169" max="7169" width="15.77734375" style="549" customWidth="1"/>
    <col min="7170" max="7170" width="18.77734375" style="549" customWidth="1"/>
    <col min="7171" max="7171" width="9.6640625" style="549" customWidth="1"/>
    <col min="7172" max="7172" width="48.21875" style="549" customWidth="1"/>
    <col min="7173" max="7173" width="10.44140625" style="549" customWidth="1"/>
    <col min="7174" max="7174" width="10.21875" style="549" customWidth="1"/>
    <col min="7175" max="7175" width="10.33203125" style="549" customWidth="1"/>
    <col min="7176" max="7176" width="7.77734375" style="549" customWidth="1"/>
    <col min="7177" max="7177" width="27.21875" style="549" customWidth="1"/>
    <col min="7178" max="7178" width="30.44140625" style="549" customWidth="1"/>
    <col min="7179" max="7424" width="8.88671875" style="549"/>
    <col min="7425" max="7425" width="15.77734375" style="549" customWidth="1"/>
    <col min="7426" max="7426" width="18.77734375" style="549" customWidth="1"/>
    <col min="7427" max="7427" width="9.6640625" style="549" customWidth="1"/>
    <col min="7428" max="7428" width="48.21875" style="549" customWidth="1"/>
    <col min="7429" max="7429" width="10.44140625" style="549" customWidth="1"/>
    <col min="7430" max="7430" width="10.21875" style="549" customWidth="1"/>
    <col min="7431" max="7431" width="10.33203125" style="549" customWidth="1"/>
    <col min="7432" max="7432" width="7.77734375" style="549" customWidth="1"/>
    <col min="7433" max="7433" width="27.21875" style="549" customWidth="1"/>
    <col min="7434" max="7434" width="30.44140625" style="549" customWidth="1"/>
    <col min="7435" max="7680" width="8.88671875" style="549"/>
    <col min="7681" max="7681" width="15.77734375" style="549" customWidth="1"/>
    <col min="7682" max="7682" width="18.77734375" style="549" customWidth="1"/>
    <col min="7683" max="7683" width="9.6640625" style="549" customWidth="1"/>
    <col min="7684" max="7684" width="48.21875" style="549" customWidth="1"/>
    <col min="7685" max="7685" width="10.44140625" style="549" customWidth="1"/>
    <col min="7686" max="7686" width="10.21875" style="549" customWidth="1"/>
    <col min="7687" max="7687" width="10.33203125" style="549" customWidth="1"/>
    <col min="7688" max="7688" width="7.77734375" style="549" customWidth="1"/>
    <col min="7689" max="7689" width="27.21875" style="549" customWidth="1"/>
    <col min="7690" max="7690" width="30.44140625" style="549" customWidth="1"/>
    <col min="7691" max="7936" width="8.88671875" style="549"/>
    <col min="7937" max="7937" width="15.77734375" style="549" customWidth="1"/>
    <col min="7938" max="7938" width="18.77734375" style="549" customWidth="1"/>
    <col min="7939" max="7939" width="9.6640625" style="549" customWidth="1"/>
    <col min="7940" max="7940" width="48.21875" style="549" customWidth="1"/>
    <col min="7941" max="7941" width="10.44140625" style="549" customWidth="1"/>
    <col min="7942" max="7942" width="10.21875" style="549" customWidth="1"/>
    <col min="7943" max="7943" width="10.33203125" style="549" customWidth="1"/>
    <col min="7944" max="7944" width="7.77734375" style="549" customWidth="1"/>
    <col min="7945" max="7945" width="27.21875" style="549" customWidth="1"/>
    <col min="7946" max="7946" width="30.44140625" style="549" customWidth="1"/>
    <col min="7947" max="8192" width="8.88671875" style="549"/>
    <col min="8193" max="8193" width="15.77734375" style="549" customWidth="1"/>
    <col min="8194" max="8194" width="18.77734375" style="549" customWidth="1"/>
    <col min="8195" max="8195" width="9.6640625" style="549" customWidth="1"/>
    <col min="8196" max="8196" width="48.21875" style="549" customWidth="1"/>
    <col min="8197" max="8197" width="10.44140625" style="549" customWidth="1"/>
    <col min="8198" max="8198" width="10.21875" style="549" customWidth="1"/>
    <col min="8199" max="8199" width="10.33203125" style="549" customWidth="1"/>
    <col min="8200" max="8200" width="7.77734375" style="549" customWidth="1"/>
    <col min="8201" max="8201" width="27.21875" style="549" customWidth="1"/>
    <col min="8202" max="8202" width="30.44140625" style="549" customWidth="1"/>
    <col min="8203" max="8448" width="8.88671875" style="549"/>
    <col min="8449" max="8449" width="15.77734375" style="549" customWidth="1"/>
    <col min="8450" max="8450" width="18.77734375" style="549" customWidth="1"/>
    <col min="8451" max="8451" width="9.6640625" style="549" customWidth="1"/>
    <col min="8452" max="8452" width="48.21875" style="549" customWidth="1"/>
    <col min="8453" max="8453" width="10.44140625" style="549" customWidth="1"/>
    <col min="8454" max="8454" width="10.21875" style="549" customWidth="1"/>
    <col min="8455" max="8455" width="10.33203125" style="549" customWidth="1"/>
    <col min="8456" max="8456" width="7.77734375" style="549" customWidth="1"/>
    <col min="8457" max="8457" width="27.21875" style="549" customWidth="1"/>
    <col min="8458" max="8458" width="30.44140625" style="549" customWidth="1"/>
    <col min="8459" max="8704" width="8.88671875" style="549"/>
    <col min="8705" max="8705" width="15.77734375" style="549" customWidth="1"/>
    <col min="8706" max="8706" width="18.77734375" style="549" customWidth="1"/>
    <col min="8707" max="8707" width="9.6640625" style="549" customWidth="1"/>
    <col min="8708" max="8708" width="48.21875" style="549" customWidth="1"/>
    <col min="8709" max="8709" width="10.44140625" style="549" customWidth="1"/>
    <col min="8710" max="8710" width="10.21875" style="549" customWidth="1"/>
    <col min="8711" max="8711" width="10.33203125" style="549" customWidth="1"/>
    <col min="8712" max="8712" width="7.77734375" style="549" customWidth="1"/>
    <col min="8713" max="8713" width="27.21875" style="549" customWidth="1"/>
    <col min="8714" max="8714" width="30.44140625" style="549" customWidth="1"/>
    <col min="8715" max="8960" width="8.88671875" style="549"/>
    <col min="8961" max="8961" width="15.77734375" style="549" customWidth="1"/>
    <col min="8962" max="8962" width="18.77734375" style="549" customWidth="1"/>
    <col min="8963" max="8963" width="9.6640625" style="549" customWidth="1"/>
    <col min="8964" max="8964" width="48.21875" style="549" customWidth="1"/>
    <col min="8965" max="8965" width="10.44140625" style="549" customWidth="1"/>
    <col min="8966" max="8966" width="10.21875" style="549" customWidth="1"/>
    <col min="8967" max="8967" width="10.33203125" style="549" customWidth="1"/>
    <col min="8968" max="8968" width="7.77734375" style="549" customWidth="1"/>
    <col min="8969" max="8969" width="27.21875" style="549" customWidth="1"/>
    <col min="8970" max="8970" width="30.44140625" style="549" customWidth="1"/>
    <col min="8971" max="9216" width="8.88671875" style="549"/>
    <col min="9217" max="9217" width="15.77734375" style="549" customWidth="1"/>
    <col min="9218" max="9218" width="18.77734375" style="549" customWidth="1"/>
    <col min="9219" max="9219" width="9.6640625" style="549" customWidth="1"/>
    <col min="9220" max="9220" width="48.21875" style="549" customWidth="1"/>
    <col min="9221" max="9221" width="10.44140625" style="549" customWidth="1"/>
    <col min="9222" max="9222" width="10.21875" style="549" customWidth="1"/>
    <col min="9223" max="9223" width="10.33203125" style="549" customWidth="1"/>
    <col min="9224" max="9224" width="7.77734375" style="549" customWidth="1"/>
    <col min="9225" max="9225" width="27.21875" style="549" customWidth="1"/>
    <col min="9226" max="9226" width="30.44140625" style="549" customWidth="1"/>
    <col min="9227" max="9472" width="8.88671875" style="549"/>
    <col min="9473" max="9473" width="15.77734375" style="549" customWidth="1"/>
    <col min="9474" max="9474" width="18.77734375" style="549" customWidth="1"/>
    <col min="9475" max="9475" width="9.6640625" style="549" customWidth="1"/>
    <col min="9476" max="9476" width="48.21875" style="549" customWidth="1"/>
    <col min="9477" max="9477" width="10.44140625" style="549" customWidth="1"/>
    <col min="9478" max="9478" width="10.21875" style="549" customWidth="1"/>
    <col min="9479" max="9479" width="10.33203125" style="549" customWidth="1"/>
    <col min="9480" max="9480" width="7.77734375" style="549" customWidth="1"/>
    <col min="9481" max="9481" width="27.21875" style="549" customWidth="1"/>
    <col min="9482" max="9482" width="30.44140625" style="549" customWidth="1"/>
    <col min="9483" max="9728" width="8.88671875" style="549"/>
    <col min="9729" max="9729" width="15.77734375" style="549" customWidth="1"/>
    <col min="9730" max="9730" width="18.77734375" style="549" customWidth="1"/>
    <col min="9731" max="9731" width="9.6640625" style="549" customWidth="1"/>
    <col min="9732" max="9732" width="48.21875" style="549" customWidth="1"/>
    <col min="9733" max="9733" width="10.44140625" style="549" customWidth="1"/>
    <col min="9734" max="9734" width="10.21875" style="549" customWidth="1"/>
    <col min="9735" max="9735" width="10.33203125" style="549" customWidth="1"/>
    <col min="9736" max="9736" width="7.77734375" style="549" customWidth="1"/>
    <col min="9737" max="9737" width="27.21875" style="549" customWidth="1"/>
    <col min="9738" max="9738" width="30.44140625" style="549" customWidth="1"/>
    <col min="9739" max="9984" width="8.88671875" style="549"/>
    <col min="9985" max="9985" width="15.77734375" style="549" customWidth="1"/>
    <col min="9986" max="9986" width="18.77734375" style="549" customWidth="1"/>
    <col min="9987" max="9987" width="9.6640625" style="549" customWidth="1"/>
    <col min="9988" max="9988" width="48.21875" style="549" customWidth="1"/>
    <col min="9989" max="9989" width="10.44140625" style="549" customWidth="1"/>
    <col min="9990" max="9990" width="10.21875" style="549" customWidth="1"/>
    <col min="9991" max="9991" width="10.33203125" style="549" customWidth="1"/>
    <col min="9992" max="9992" width="7.77734375" style="549" customWidth="1"/>
    <col min="9993" max="9993" width="27.21875" style="549" customWidth="1"/>
    <col min="9994" max="9994" width="30.44140625" style="549" customWidth="1"/>
    <col min="9995" max="10240" width="8.88671875" style="549"/>
    <col min="10241" max="10241" width="15.77734375" style="549" customWidth="1"/>
    <col min="10242" max="10242" width="18.77734375" style="549" customWidth="1"/>
    <col min="10243" max="10243" width="9.6640625" style="549" customWidth="1"/>
    <col min="10244" max="10244" width="48.21875" style="549" customWidth="1"/>
    <col min="10245" max="10245" width="10.44140625" style="549" customWidth="1"/>
    <col min="10246" max="10246" width="10.21875" style="549" customWidth="1"/>
    <col min="10247" max="10247" width="10.33203125" style="549" customWidth="1"/>
    <col min="10248" max="10248" width="7.77734375" style="549" customWidth="1"/>
    <col min="10249" max="10249" width="27.21875" style="549" customWidth="1"/>
    <col min="10250" max="10250" width="30.44140625" style="549" customWidth="1"/>
    <col min="10251" max="10496" width="8.88671875" style="549"/>
    <col min="10497" max="10497" width="15.77734375" style="549" customWidth="1"/>
    <col min="10498" max="10498" width="18.77734375" style="549" customWidth="1"/>
    <col min="10499" max="10499" width="9.6640625" style="549" customWidth="1"/>
    <col min="10500" max="10500" width="48.21875" style="549" customWidth="1"/>
    <col min="10501" max="10501" width="10.44140625" style="549" customWidth="1"/>
    <col min="10502" max="10502" width="10.21875" style="549" customWidth="1"/>
    <col min="10503" max="10503" width="10.33203125" style="549" customWidth="1"/>
    <col min="10504" max="10504" width="7.77734375" style="549" customWidth="1"/>
    <col min="10505" max="10505" width="27.21875" style="549" customWidth="1"/>
    <col min="10506" max="10506" width="30.44140625" style="549" customWidth="1"/>
    <col min="10507" max="10752" width="8.88671875" style="549"/>
    <col min="10753" max="10753" width="15.77734375" style="549" customWidth="1"/>
    <col min="10754" max="10754" width="18.77734375" style="549" customWidth="1"/>
    <col min="10755" max="10755" width="9.6640625" style="549" customWidth="1"/>
    <col min="10756" max="10756" width="48.21875" style="549" customWidth="1"/>
    <col min="10757" max="10757" width="10.44140625" style="549" customWidth="1"/>
    <col min="10758" max="10758" width="10.21875" style="549" customWidth="1"/>
    <col min="10759" max="10759" width="10.33203125" style="549" customWidth="1"/>
    <col min="10760" max="10760" width="7.77734375" style="549" customWidth="1"/>
    <col min="10761" max="10761" width="27.21875" style="549" customWidth="1"/>
    <col min="10762" max="10762" width="30.44140625" style="549" customWidth="1"/>
    <col min="10763" max="11008" width="8.88671875" style="549"/>
    <col min="11009" max="11009" width="15.77734375" style="549" customWidth="1"/>
    <col min="11010" max="11010" width="18.77734375" style="549" customWidth="1"/>
    <col min="11011" max="11011" width="9.6640625" style="549" customWidth="1"/>
    <col min="11012" max="11012" width="48.21875" style="549" customWidth="1"/>
    <col min="11013" max="11013" width="10.44140625" style="549" customWidth="1"/>
    <col min="11014" max="11014" width="10.21875" style="549" customWidth="1"/>
    <col min="11015" max="11015" width="10.33203125" style="549" customWidth="1"/>
    <col min="11016" max="11016" width="7.77734375" style="549" customWidth="1"/>
    <col min="11017" max="11017" width="27.21875" style="549" customWidth="1"/>
    <col min="11018" max="11018" width="30.44140625" style="549" customWidth="1"/>
    <col min="11019" max="11264" width="8.88671875" style="549"/>
    <col min="11265" max="11265" width="15.77734375" style="549" customWidth="1"/>
    <col min="11266" max="11266" width="18.77734375" style="549" customWidth="1"/>
    <col min="11267" max="11267" width="9.6640625" style="549" customWidth="1"/>
    <col min="11268" max="11268" width="48.21875" style="549" customWidth="1"/>
    <col min="11269" max="11269" width="10.44140625" style="549" customWidth="1"/>
    <col min="11270" max="11270" width="10.21875" style="549" customWidth="1"/>
    <col min="11271" max="11271" width="10.33203125" style="549" customWidth="1"/>
    <col min="11272" max="11272" width="7.77734375" style="549" customWidth="1"/>
    <col min="11273" max="11273" width="27.21875" style="549" customWidth="1"/>
    <col min="11274" max="11274" width="30.44140625" style="549" customWidth="1"/>
    <col min="11275" max="11520" width="8.88671875" style="549"/>
    <col min="11521" max="11521" width="15.77734375" style="549" customWidth="1"/>
    <col min="11522" max="11522" width="18.77734375" style="549" customWidth="1"/>
    <col min="11523" max="11523" width="9.6640625" style="549" customWidth="1"/>
    <col min="11524" max="11524" width="48.21875" style="549" customWidth="1"/>
    <col min="11525" max="11525" width="10.44140625" style="549" customWidth="1"/>
    <col min="11526" max="11526" width="10.21875" style="549" customWidth="1"/>
    <col min="11527" max="11527" width="10.33203125" style="549" customWidth="1"/>
    <col min="11528" max="11528" width="7.77734375" style="549" customWidth="1"/>
    <col min="11529" max="11529" width="27.21875" style="549" customWidth="1"/>
    <col min="11530" max="11530" width="30.44140625" style="549" customWidth="1"/>
    <col min="11531" max="11776" width="8.88671875" style="549"/>
    <col min="11777" max="11777" width="15.77734375" style="549" customWidth="1"/>
    <col min="11778" max="11778" width="18.77734375" style="549" customWidth="1"/>
    <col min="11779" max="11779" width="9.6640625" style="549" customWidth="1"/>
    <col min="11780" max="11780" width="48.21875" style="549" customWidth="1"/>
    <col min="11781" max="11781" width="10.44140625" style="549" customWidth="1"/>
    <col min="11782" max="11782" width="10.21875" style="549" customWidth="1"/>
    <col min="11783" max="11783" width="10.33203125" style="549" customWidth="1"/>
    <col min="11784" max="11784" width="7.77734375" style="549" customWidth="1"/>
    <col min="11785" max="11785" width="27.21875" style="549" customWidth="1"/>
    <col min="11786" max="11786" width="30.44140625" style="549" customWidth="1"/>
    <col min="11787" max="12032" width="8.88671875" style="549"/>
    <col min="12033" max="12033" width="15.77734375" style="549" customWidth="1"/>
    <col min="12034" max="12034" width="18.77734375" style="549" customWidth="1"/>
    <col min="12035" max="12035" width="9.6640625" style="549" customWidth="1"/>
    <col min="12036" max="12036" width="48.21875" style="549" customWidth="1"/>
    <col min="12037" max="12037" width="10.44140625" style="549" customWidth="1"/>
    <col min="12038" max="12038" width="10.21875" style="549" customWidth="1"/>
    <col min="12039" max="12039" width="10.33203125" style="549" customWidth="1"/>
    <col min="12040" max="12040" width="7.77734375" style="549" customWidth="1"/>
    <col min="12041" max="12041" width="27.21875" style="549" customWidth="1"/>
    <col min="12042" max="12042" width="30.44140625" style="549" customWidth="1"/>
    <col min="12043" max="12288" width="8.88671875" style="549"/>
    <col min="12289" max="12289" width="15.77734375" style="549" customWidth="1"/>
    <col min="12290" max="12290" width="18.77734375" style="549" customWidth="1"/>
    <col min="12291" max="12291" width="9.6640625" style="549" customWidth="1"/>
    <col min="12292" max="12292" width="48.21875" style="549" customWidth="1"/>
    <col min="12293" max="12293" width="10.44140625" style="549" customWidth="1"/>
    <col min="12294" max="12294" width="10.21875" style="549" customWidth="1"/>
    <col min="12295" max="12295" width="10.33203125" style="549" customWidth="1"/>
    <col min="12296" max="12296" width="7.77734375" style="549" customWidth="1"/>
    <col min="12297" max="12297" width="27.21875" style="549" customWidth="1"/>
    <col min="12298" max="12298" width="30.44140625" style="549" customWidth="1"/>
    <col min="12299" max="12544" width="8.88671875" style="549"/>
    <col min="12545" max="12545" width="15.77734375" style="549" customWidth="1"/>
    <col min="12546" max="12546" width="18.77734375" style="549" customWidth="1"/>
    <col min="12547" max="12547" width="9.6640625" style="549" customWidth="1"/>
    <col min="12548" max="12548" width="48.21875" style="549" customWidth="1"/>
    <col min="12549" max="12549" width="10.44140625" style="549" customWidth="1"/>
    <col min="12550" max="12550" width="10.21875" style="549" customWidth="1"/>
    <col min="12551" max="12551" width="10.33203125" style="549" customWidth="1"/>
    <col min="12552" max="12552" width="7.77734375" style="549" customWidth="1"/>
    <col min="12553" max="12553" width="27.21875" style="549" customWidth="1"/>
    <col min="12554" max="12554" width="30.44140625" style="549" customWidth="1"/>
    <col min="12555" max="12800" width="8.88671875" style="549"/>
    <col min="12801" max="12801" width="15.77734375" style="549" customWidth="1"/>
    <col min="12802" max="12802" width="18.77734375" style="549" customWidth="1"/>
    <col min="12803" max="12803" width="9.6640625" style="549" customWidth="1"/>
    <col min="12804" max="12804" width="48.21875" style="549" customWidth="1"/>
    <col min="12805" max="12805" width="10.44140625" style="549" customWidth="1"/>
    <col min="12806" max="12806" width="10.21875" style="549" customWidth="1"/>
    <col min="12807" max="12807" width="10.33203125" style="549" customWidth="1"/>
    <col min="12808" max="12808" width="7.77734375" style="549" customWidth="1"/>
    <col min="12809" max="12809" width="27.21875" style="549" customWidth="1"/>
    <col min="12810" max="12810" width="30.44140625" style="549" customWidth="1"/>
    <col min="12811" max="13056" width="8.88671875" style="549"/>
    <col min="13057" max="13057" width="15.77734375" style="549" customWidth="1"/>
    <col min="13058" max="13058" width="18.77734375" style="549" customWidth="1"/>
    <col min="13059" max="13059" width="9.6640625" style="549" customWidth="1"/>
    <col min="13060" max="13060" width="48.21875" style="549" customWidth="1"/>
    <col min="13061" max="13061" width="10.44140625" style="549" customWidth="1"/>
    <col min="13062" max="13062" width="10.21875" style="549" customWidth="1"/>
    <col min="13063" max="13063" width="10.33203125" style="549" customWidth="1"/>
    <col min="13064" max="13064" width="7.77734375" style="549" customWidth="1"/>
    <col min="13065" max="13065" width="27.21875" style="549" customWidth="1"/>
    <col min="13066" max="13066" width="30.44140625" style="549" customWidth="1"/>
    <col min="13067" max="13312" width="8.88671875" style="549"/>
    <col min="13313" max="13313" width="15.77734375" style="549" customWidth="1"/>
    <col min="13314" max="13314" width="18.77734375" style="549" customWidth="1"/>
    <col min="13315" max="13315" width="9.6640625" style="549" customWidth="1"/>
    <col min="13316" max="13316" width="48.21875" style="549" customWidth="1"/>
    <col min="13317" max="13317" width="10.44140625" style="549" customWidth="1"/>
    <col min="13318" max="13318" width="10.21875" style="549" customWidth="1"/>
    <col min="13319" max="13319" width="10.33203125" style="549" customWidth="1"/>
    <col min="13320" max="13320" width="7.77734375" style="549" customWidth="1"/>
    <col min="13321" max="13321" width="27.21875" style="549" customWidth="1"/>
    <col min="13322" max="13322" width="30.44140625" style="549" customWidth="1"/>
    <col min="13323" max="13568" width="8.88671875" style="549"/>
    <col min="13569" max="13569" width="15.77734375" style="549" customWidth="1"/>
    <col min="13570" max="13570" width="18.77734375" style="549" customWidth="1"/>
    <col min="13571" max="13571" width="9.6640625" style="549" customWidth="1"/>
    <col min="13572" max="13572" width="48.21875" style="549" customWidth="1"/>
    <col min="13573" max="13573" width="10.44140625" style="549" customWidth="1"/>
    <col min="13574" max="13574" width="10.21875" style="549" customWidth="1"/>
    <col min="13575" max="13575" width="10.33203125" style="549" customWidth="1"/>
    <col min="13576" max="13576" width="7.77734375" style="549" customWidth="1"/>
    <col min="13577" max="13577" width="27.21875" style="549" customWidth="1"/>
    <col min="13578" max="13578" width="30.44140625" style="549" customWidth="1"/>
    <col min="13579" max="13824" width="8.88671875" style="549"/>
    <col min="13825" max="13825" width="15.77734375" style="549" customWidth="1"/>
    <col min="13826" max="13826" width="18.77734375" style="549" customWidth="1"/>
    <col min="13827" max="13827" width="9.6640625" style="549" customWidth="1"/>
    <col min="13828" max="13828" width="48.21875" style="549" customWidth="1"/>
    <col min="13829" max="13829" width="10.44140625" style="549" customWidth="1"/>
    <col min="13830" max="13830" width="10.21875" style="549" customWidth="1"/>
    <col min="13831" max="13831" width="10.33203125" style="549" customWidth="1"/>
    <col min="13832" max="13832" width="7.77734375" style="549" customWidth="1"/>
    <col min="13833" max="13833" width="27.21875" style="549" customWidth="1"/>
    <col min="13834" max="13834" width="30.44140625" style="549" customWidth="1"/>
    <col min="13835" max="14080" width="8.88671875" style="549"/>
    <col min="14081" max="14081" width="15.77734375" style="549" customWidth="1"/>
    <col min="14082" max="14082" width="18.77734375" style="549" customWidth="1"/>
    <col min="14083" max="14083" width="9.6640625" style="549" customWidth="1"/>
    <col min="14084" max="14084" width="48.21875" style="549" customWidth="1"/>
    <col min="14085" max="14085" width="10.44140625" style="549" customWidth="1"/>
    <col min="14086" max="14086" width="10.21875" style="549" customWidth="1"/>
    <col min="14087" max="14087" width="10.33203125" style="549" customWidth="1"/>
    <col min="14088" max="14088" width="7.77734375" style="549" customWidth="1"/>
    <col min="14089" max="14089" width="27.21875" style="549" customWidth="1"/>
    <col min="14090" max="14090" width="30.44140625" style="549" customWidth="1"/>
    <col min="14091" max="14336" width="8.88671875" style="549"/>
    <col min="14337" max="14337" width="15.77734375" style="549" customWidth="1"/>
    <col min="14338" max="14338" width="18.77734375" style="549" customWidth="1"/>
    <col min="14339" max="14339" width="9.6640625" style="549" customWidth="1"/>
    <col min="14340" max="14340" width="48.21875" style="549" customWidth="1"/>
    <col min="14341" max="14341" width="10.44140625" style="549" customWidth="1"/>
    <col min="14342" max="14342" width="10.21875" style="549" customWidth="1"/>
    <col min="14343" max="14343" width="10.33203125" style="549" customWidth="1"/>
    <col min="14344" max="14344" width="7.77734375" style="549" customWidth="1"/>
    <col min="14345" max="14345" width="27.21875" style="549" customWidth="1"/>
    <col min="14346" max="14346" width="30.44140625" style="549" customWidth="1"/>
    <col min="14347" max="14592" width="8.88671875" style="549"/>
    <col min="14593" max="14593" width="15.77734375" style="549" customWidth="1"/>
    <col min="14594" max="14594" width="18.77734375" style="549" customWidth="1"/>
    <col min="14595" max="14595" width="9.6640625" style="549" customWidth="1"/>
    <col min="14596" max="14596" width="48.21875" style="549" customWidth="1"/>
    <col min="14597" max="14597" width="10.44140625" style="549" customWidth="1"/>
    <col min="14598" max="14598" width="10.21875" style="549" customWidth="1"/>
    <col min="14599" max="14599" width="10.33203125" style="549" customWidth="1"/>
    <col min="14600" max="14600" width="7.77734375" style="549" customWidth="1"/>
    <col min="14601" max="14601" width="27.21875" style="549" customWidth="1"/>
    <col min="14602" max="14602" width="30.44140625" style="549" customWidth="1"/>
    <col min="14603" max="14848" width="8.88671875" style="549"/>
    <col min="14849" max="14849" width="15.77734375" style="549" customWidth="1"/>
    <col min="14850" max="14850" width="18.77734375" style="549" customWidth="1"/>
    <col min="14851" max="14851" width="9.6640625" style="549" customWidth="1"/>
    <col min="14852" max="14852" width="48.21875" style="549" customWidth="1"/>
    <col min="14853" max="14853" width="10.44140625" style="549" customWidth="1"/>
    <col min="14854" max="14854" width="10.21875" style="549" customWidth="1"/>
    <col min="14855" max="14855" width="10.33203125" style="549" customWidth="1"/>
    <col min="14856" max="14856" width="7.77734375" style="549" customWidth="1"/>
    <col min="14857" max="14857" width="27.21875" style="549" customWidth="1"/>
    <col min="14858" max="14858" width="30.44140625" style="549" customWidth="1"/>
    <col min="14859" max="15104" width="8.88671875" style="549"/>
    <col min="15105" max="15105" width="15.77734375" style="549" customWidth="1"/>
    <col min="15106" max="15106" width="18.77734375" style="549" customWidth="1"/>
    <col min="15107" max="15107" width="9.6640625" style="549" customWidth="1"/>
    <col min="15108" max="15108" width="48.21875" style="549" customWidth="1"/>
    <col min="15109" max="15109" width="10.44140625" style="549" customWidth="1"/>
    <col min="15110" max="15110" width="10.21875" style="549" customWidth="1"/>
    <col min="15111" max="15111" width="10.33203125" style="549" customWidth="1"/>
    <col min="15112" max="15112" width="7.77734375" style="549" customWidth="1"/>
    <col min="15113" max="15113" width="27.21875" style="549" customWidth="1"/>
    <col min="15114" max="15114" width="30.44140625" style="549" customWidth="1"/>
    <col min="15115" max="15360" width="8.88671875" style="549"/>
    <col min="15361" max="15361" width="15.77734375" style="549" customWidth="1"/>
    <col min="15362" max="15362" width="18.77734375" style="549" customWidth="1"/>
    <col min="15363" max="15363" width="9.6640625" style="549" customWidth="1"/>
    <col min="15364" max="15364" width="48.21875" style="549" customWidth="1"/>
    <col min="15365" max="15365" width="10.44140625" style="549" customWidth="1"/>
    <col min="15366" max="15366" width="10.21875" style="549" customWidth="1"/>
    <col min="15367" max="15367" width="10.33203125" style="549" customWidth="1"/>
    <col min="15368" max="15368" width="7.77734375" style="549" customWidth="1"/>
    <col min="15369" max="15369" width="27.21875" style="549" customWidth="1"/>
    <col min="15370" max="15370" width="30.44140625" style="549" customWidth="1"/>
    <col min="15371" max="15616" width="8.88671875" style="549"/>
    <col min="15617" max="15617" width="15.77734375" style="549" customWidth="1"/>
    <col min="15618" max="15618" width="18.77734375" style="549" customWidth="1"/>
    <col min="15619" max="15619" width="9.6640625" style="549" customWidth="1"/>
    <col min="15620" max="15620" width="48.21875" style="549" customWidth="1"/>
    <col min="15621" max="15621" width="10.44140625" style="549" customWidth="1"/>
    <col min="15622" max="15622" width="10.21875" style="549" customWidth="1"/>
    <col min="15623" max="15623" width="10.33203125" style="549" customWidth="1"/>
    <col min="15624" max="15624" width="7.77734375" style="549" customWidth="1"/>
    <col min="15625" max="15625" width="27.21875" style="549" customWidth="1"/>
    <col min="15626" max="15626" width="30.44140625" style="549" customWidth="1"/>
    <col min="15627" max="15872" width="8.88671875" style="549"/>
    <col min="15873" max="15873" width="15.77734375" style="549" customWidth="1"/>
    <col min="15874" max="15874" width="18.77734375" style="549" customWidth="1"/>
    <col min="15875" max="15875" width="9.6640625" style="549" customWidth="1"/>
    <col min="15876" max="15876" width="48.21875" style="549" customWidth="1"/>
    <col min="15877" max="15877" width="10.44140625" style="549" customWidth="1"/>
    <col min="15878" max="15878" width="10.21875" style="549" customWidth="1"/>
    <col min="15879" max="15879" width="10.33203125" style="549" customWidth="1"/>
    <col min="15880" max="15880" width="7.77734375" style="549" customWidth="1"/>
    <col min="15881" max="15881" width="27.21875" style="549" customWidth="1"/>
    <col min="15882" max="15882" width="30.44140625" style="549" customWidth="1"/>
    <col min="15883" max="16128" width="8.88671875" style="549"/>
    <col min="16129" max="16129" width="15.77734375" style="549" customWidth="1"/>
    <col min="16130" max="16130" width="18.77734375" style="549" customWidth="1"/>
    <col min="16131" max="16131" width="9.6640625" style="549" customWidth="1"/>
    <col min="16132" max="16132" width="48.21875" style="549" customWidth="1"/>
    <col min="16133" max="16133" width="10.44140625" style="549" customWidth="1"/>
    <col min="16134" max="16134" width="10.21875" style="549" customWidth="1"/>
    <col min="16135" max="16135" width="10.33203125" style="549" customWidth="1"/>
    <col min="16136" max="16136" width="7.77734375" style="549" customWidth="1"/>
    <col min="16137" max="16137" width="27.21875" style="549" customWidth="1"/>
    <col min="16138" max="16138" width="30.44140625" style="549" customWidth="1"/>
    <col min="16139" max="16384" width="8.88671875" style="549"/>
  </cols>
  <sheetData>
    <row r="1" spans="1:10" ht="61.2" customHeight="1">
      <c r="A1" s="647"/>
      <c r="B1" s="647"/>
      <c r="C1" s="647"/>
      <c r="D1" s="647"/>
      <c r="E1" s="647"/>
      <c r="F1" s="647"/>
      <c r="G1" s="647"/>
    </row>
    <row r="2" spans="1:10" ht="2.4" customHeight="1">
      <c r="A2" s="550"/>
      <c r="B2" s="551"/>
      <c r="C2" s="551"/>
      <c r="D2" s="551"/>
      <c r="E2" s="552"/>
      <c r="F2" s="550"/>
      <c r="G2" s="553"/>
      <c r="H2" s="554"/>
    </row>
    <row r="3" spans="1:10" ht="39" customHeight="1">
      <c r="A3" s="550"/>
      <c r="B3" s="550"/>
      <c r="C3" s="552"/>
      <c r="D3" s="550"/>
      <c r="E3" s="552"/>
      <c r="F3" s="550"/>
      <c r="G3" s="553"/>
      <c r="H3" s="554"/>
    </row>
    <row r="4" spans="1:10" ht="23.25" customHeight="1">
      <c r="A4" s="555" t="s">
        <v>720</v>
      </c>
      <c r="B4" s="428"/>
      <c r="C4" s="428"/>
      <c r="D4" s="428"/>
      <c r="E4" s="429"/>
      <c r="F4" s="428"/>
      <c r="G4" s="556"/>
      <c r="H4" s="557"/>
      <c r="I4" s="549" t="s">
        <v>721</v>
      </c>
      <c r="J4" s="549" t="s">
        <v>722</v>
      </c>
    </row>
    <row r="5" spans="1:10" s="561" customFormat="1" ht="23.25" customHeight="1">
      <c r="A5" s="555"/>
      <c r="B5" s="558" t="s">
        <v>723</v>
      </c>
      <c r="C5" s="559"/>
      <c r="D5" s="559"/>
      <c r="E5" s="559"/>
      <c r="F5" s="560"/>
      <c r="G5" s="556" t="s">
        <v>724</v>
      </c>
      <c r="H5" s="557"/>
      <c r="I5" s="561" t="s">
        <v>725</v>
      </c>
      <c r="J5" s="561" t="s">
        <v>726</v>
      </c>
    </row>
    <row r="6" spans="1:10" s="561" customFormat="1" ht="19.5" customHeight="1">
      <c r="A6" s="432"/>
      <c r="B6" s="558" t="s">
        <v>727</v>
      </c>
      <c r="C6" s="559"/>
      <c r="D6" s="559"/>
      <c r="E6" s="559"/>
      <c r="F6" s="560"/>
      <c r="G6" s="556" t="s">
        <v>724</v>
      </c>
      <c r="H6" s="562"/>
      <c r="I6" s="561" t="s">
        <v>728</v>
      </c>
      <c r="J6" s="561" t="s">
        <v>729</v>
      </c>
    </row>
    <row r="7" spans="1:10" s="561" customFormat="1" ht="19.5" customHeight="1">
      <c r="A7" s="432"/>
      <c r="B7" s="558" t="s">
        <v>730</v>
      </c>
      <c r="C7" s="559"/>
      <c r="D7" s="559"/>
      <c r="E7" s="559"/>
      <c r="F7" s="560"/>
      <c r="G7" s="556" t="s">
        <v>724</v>
      </c>
      <c r="H7" s="562"/>
      <c r="I7" s="561" t="s">
        <v>731</v>
      </c>
      <c r="J7" s="561" t="s">
        <v>732</v>
      </c>
    </row>
    <row r="8" spans="1:10" s="561" customFormat="1" ht="19.5" customHeight="1">
      <c r="A8" s="432"/>
      <c r="B8" s="563" t="s">
        <v>733</v>
      </c>
      <c r="C8" s="564"/>
      <c r="D8" s="559"/>
      <c r="E8" s="559"/>
      <c r="F8" s="560"/>
      <c r="G8" s="556" t="s">
        <v>724</v>
      </c>
      <c r="H8" s="562"/>
      <c r="I8" s="561" t="s">
        <v>734</v>
      </c>
      <c r="J8" s="561" t="s">
        <v>735</v>
      </c>
    </row>
    <row r="9" spans="1:10" s="561" customFormat="1" ht="21" customHeight="1">
      <c r="A9" s="432"/>
      <c r="B9" s="563" t="s">
        <v>736</v>
      </c>
      <c r="C9" s="565"/>
      <c r="D9" s="565"/>
      <c r="E9" s="565"/>
      <c r="F9" s="566"/>
      <c r="G9" s="556" t="s">
        <v>724</v>
      </c>
      <c r="H9" s="562"/>
      <c r="I9" s="561" t="s">
        <v>737</v>
      </c>
      <c r="J9" s="561" t="s">
        <v>738</v>
      </c>
    </row>
    <row r="10" spans="1:10" s="561" customFormat="1" ht="21" customHeight="1">
      <c r="A10" s="432"/>
      <c r="B10" s="563" t="s">
        <v>739</v>
      </c>
      <c r="C10" s="567"/>
      <c r="D10" s="565"/>
      <c r="E10" s="565"/>
      <c r="F10" s="566"/>
      <c r="G10" s="556" t="s">
        <v>724</v>
      </c>
      <c r="H10" s="562"/>
      <c r="I10" s="561" t="s">
        <v>740</v>
      </c>
      <c r="J10" s="561" t="s">
        <v>741</v>
      </c>
    </row>
    <row r="11" spans="1:10" s="561" customFormat="1" ht="21" customHeight="1">
      <c r="A11" s="432"/>
      <c r="B11" s="563" t="s">
        <v>742</v>
      </c>
      <c r="C11" s="567"/>
      <c r="D11" s="565"/>
      <c r="E11" s="565"/>
      <c r="F11" s="566"/>
      <c r="G11" s="556" t="s">
        <v>724</v>
      </c>
      <c r="H11" s="562"/>
      <c r="I11" s="561" t="s">
        <v>743</v>
      </c>
      <c r="J11" s="561" t="s">
        <v>744</v>
      </c>
    </row>
    <row r="12" spans="1:10" s="561" customFormat="1" ht="21" customHeight="1">
      <c r="A12" s="432"/>
      <c r="B12" s="563" t="s">
        <v>745</v>
      </c>
      <c r="C12" s="567"/>
      <c r="D12" s="565"/>
      <c r="E12" s="565"/>
      <c r="F12" s="566"/>
      <c r="G12" s="568"/>
      <c r="H12" s="562"/>
      <c r="I12" s="561" t="s">
        <v>746</v>
      </c>
      <c r="J12" s="561" t="s">
        <v>747</v>
      </c>
    </row>
    <row r="13" spans="1:10" s="561" customFormat="1" ht="18.75" customHeight="1">
      <c r="A13" s="432"/>
      <c r="B13" s="563" t="s">
        <v>748</v>
      </c>
      <c r="C13" s="565"/>
      <c r="D13" s="565"/>
      <c r="E13" s="565"/>
      <c r="F13" s="566"/>
      <c r="G13" s="556" t="s">
        <v>724</v>
      </c>
      <c r="H13" s="562"/>
      <c r="I13" s="561" t="s">
        <v>749</v>
      </c>
      <c r="J13" s="561" t="s">
        <v>750</v>
      </c>
    </row>
    <row r="14" spans="1:10" s="561" customFormat="1" ht="22.8" customHeight="1">
      <c r="A14" s="432"/>
      <c r="B14" s="563" t="s">
        <v>751</v>
      </c>
      <c r="C14" s="648" t="s">
        <v>752</v>
      </c>
      <c r="D14" s="648"/>
      <c r="E14" s="648"/>
      <c r="F14" s="648"/>
      <c r="G14" s="568"/>
      <c r="H14" s="562"/>
      <c r="I14" s="561" t="s">
        <v>753</v>
      </c>
      <c r="J14" s="561" t="s">
        <v>754</v>
      </c>
    </row>
    <row r="15" spans="1:10" ht="19.8" customHeight="1">
      <c r="A15" s="569"/>
      <c r="B15" s="649" t="s">
        <v>755</v>
      </c>
      <c r="C15" s="651" t="s">
        <v>756</v>
      </c>
      <c r="D15" s="651"/>
      <c r="E15" s="651"/>
      <c r="F15" s="651"/>
      <c r="G15" s="570"/>
      <c r="H15" s="557"/>
      <c r="I15" s="549" t="s">
        <v>757</v>
      </c>
      <c r="J15" s="561" t="s">
        <v>758</v>
      </c>
    </row>
    <row r="16" spans="1:10" ht="19.8" customHeight="1">
      <c r="A16" s="569"/>
      <c r="B16" s="650"/>
      <c r="C16" s="571" t="s">
        <v>759</v>
      </c>
      <c r="D16" s="652"/>
      <c r="E16" s="652"/>
      <c r="F16" s="652"/>
      <c r="G16" s="570"/>
      <c r="H16" s="557"/>
      <c r="I16" s="549" t="s">
        <v>760</v>
      </c>
      <c r="J16" s="549" t="s">
        <v>761</v>
      </c>
    </row>
    <row r="17" spans="1:10" ht="10.199999999999999" customHeight="1">
      <c r="A17" s="569"/>
      <c r="B17" s="572"/>
      <c r="C17" s="431"/>
      <c r="D17" s="572"/>
      <c r="E17" s="431"/>
      <c r="F17" s="430"/>
      <c r="G17" s="570"/>
      <c r="H17" s="557"/>
      <c r="J17" s="549" t="s">
        <v>762</v>
      </c>
    </row>
    <row r="18" spans="1:10" s="577" customFormat="1" ht="6.75" customHeight="1">
      <c r="A18" s="573"/>
      <c r="B18" s="574"/>
      <c r="C18" s="574"/>
      <c r="D18" s="574"/>
      <c r="E18" s="574"/>
      <c r="F18" s="573"/>
      <c r="G18" s="575"/>
      <c r="H18" s="576"/>
      <c r="J18" s="549" t="s">
        <v>763</v>
      </c>
    </row>
    <row r="19" spans="1:10" ht="27.75" customHeight="1">
      <c r="A19" s="555" t="s">
        <v>764</v>
      </c>
      <c r="B19" s="578"/>
      <c r="C19" s="578"/>
      <c r="D19" s="578"/>
      <c r="E19" s="578"/>
      <c r="F19" s="579"/>
      <c r="G19" s="580"/>
      <c r="H19" s="581"/>
    </row>
    <row r="20" spans="1:10" s="561" customFormat="1" ht="20.25" customHeight="1">
      <c r="A20" s="432"/>
      <c r="B20" s="558" t="s">
        <v>765</v>
      </c>
      <c r="C20" s="559"/>
      <c r="D20" s="559"/>
      <c r="E20" s="559"/>
      <c r="F20" s="560"/>
      <c r="G20" s="556" t="s">
        <v>724</v>
      </c>
      <c r="H20" s="582"/>
      <c r="I20" s="561" t="s">
        <v>766</v>
      </c>
    </row>
    <row r="21" spans="1:10" s="561" customFormat="1" ht="20.25" customHeight="1">
      <c r="A21" s="432"/>
      <c r="B21" s="558" t="s">
        <v>767</v>
      </c>
      <c r="C21" s="559"/>
      <c r="D21" s="559"/>
      <c r="E21" s="559"/>
      <c r="F21" s="560"/>
      <c r="G21" s="583" t="s">
        <v>768</v>
      </c>
      <c r="H21" s="582"/>
    </row>
    <row r="22" spans="1:10" s="561" customFormat="1" ht="20.25" customHeight="1">
      <c r="A22" s="432"/>
      <c r="B22" s="563" t="s">
        <v>769</v>
      </c>
      <c r="C22" s="565"/>
      <c r="D22" s="565"/>
      <c r="E22" s="565"/>
      <c r="F22" s="566"/>
      <c r="G22" s="556"/>
      <c r="H22" s="582"/>
    </row>
    <row r="23" spans="1:10" s="561" customFormat="1" ht="20.25" customHeight="1">
      <c r="A23" s="432"/>
      <c r="B23" s="563" t="s">
        <v>770</v>
      </c>
      <c r="C23" s="565"/>
      <c r="D23" s="565"/>
      <c r="E23" s="565"/>
      <c r="F23" s="566"/>
      <c r="G23" s="583" t="s">
        <v>768</v>
      </c>
      <c r="H23" s="582"/>
    </row>
    <row r="24" spans="1:10" s="561" customFormat="1" ht="20.25" customHeight="1">
      <c r="A24" s="432"/>
      <c r="B24" s="563" t="s">
        <v>771</v>
      </c>
      <c r="C24" s="567"/>
      <c r="D24" s="565"/>
      <c r="E24" s="565"/>
      <c r="F24" s="566"/>
      <c r="G24" s="583" t="s">
        <v>768</v>
      </c>
      <c r="H24" s="582"/>
    </row>
    <row r="25" spans="1:10" s="561" customFormat="1" ht="20.25" customHeight="1">
      <c r="A25" s="432"/>
      <c r="B25" s="584" t="s">
        <v>772</v>
      </c>
      <c r="C25" s="643" t="s">
        <v>766</v>
      </c>
      <c r="D25" s="643"/>
      <c r="E25" s="643"/>
      <c r="F25" s="643"/>
      <c r="G25" s="556" t="s">
        <v>724</v>
      </c>
      <c r="H25" s="582"/>
      <c r="I25" s="561" t="s">
        <v>773</v>
      </c>
    </row>
    <row r="26" spans="1:10" s="561" customFormat="1" ht="27.6" customHeight="1">
      <c r="A26" s="432"/>
      <c r="B26" s="644" t="s">
        <v>774</v>
      </c>
      <c r="C26" s="644"/>
      <c r="D26" s="644"/>
      <c r="E26" s="644"/>
      <c r="F26" s="644"/>
      <c r="G26" s="556"/>
      <c r="H26" s="582"/>
      <c r="I26" s="561" t="s">
        <v>775</v>
      </c>
    </row>
    <row r="27" spans="1:10" s="561" customFormat="1" ht="9" customHeight="1">
      <c r="A27" s="432"/>
      <c r="B27" s="585"/>
      <c r="C27" s="586"/>
      <c r="D27" s="586"/>
      <c r="E27" s="586"/>
      <c r="F27" s="586"/>
      <c r="G27" s="556"/>
      <c r="H27" s="582"/>
    </row>
    <row r="28" spans="1:10" s="561" customFormat="1" ht="20.25" customHeight="1">
      <c r="A28" s="555" t="s">
        <v>776</v>
      </c>
      <c r="B28" s="587"/>
      <c r="C28" s="586"/>
      <c r="D28" s="586"/>
      <c r="E28" s="586"/>
      <c r="F28" s="586"/>
      <c r="G28" s="556"/>
      <c r="H28" s="582"/>
    </row>
    <row r="29" spans="1:10" s="591" customFormat="1" ht="20.399999999999999" customHeight="1">
      <c r="A29" s="588"/>
      <c r="B29" s="589" t="s">
        <v>777</v>
      </c>
      <c r="C29" s="590"/>
      <c r="D29" s="590"/>
      <c r="E29" s="590"/>
      <c r="F29" s="590"/>
      <c r="G29" s="580"/>
      <c r="H29" s="581"/>
    </row>
    <row r="30" spans="1:10" s="593" customFormat="1" ht="20.25" customHeight="1">
      <c r="A30" s="433"/>
      <c r="B30" s="645"/>
      <c r="C30" s="645"/>
      <c r="D30" s="645"/>
      <c r="E30" s="645"/>
      <c r="F30" s="645"/>
      <c r="G30" s="570"/>
      <c r="H30" s="592"/>
    </row>
    <row r="31" spans="1:10" s="593" customFormat="1" ht="20.25" customHeight="1">
      <c r="A31" s="594"/>
      <c r="B31" s="646"/>
      <c r="C31" s="646"/>
      <c r="D31" s="646"/>
      <c r="E31" s="646"/>
      <c r="F31" s="646"/>
      <c r="G31" s="595"/>
      <c r="H31" s="592"/>
    </row>
    <row r="32" spans="1:10" s="561" customFormat="1" ht="15" customHeight="1">
      <c r="A32" s="596"/>
      <c r="B32" s="597"/>
      <c r="C32" s="598"/>
      <c r="D32" s="598"/>
      <c r="E32" s="598"/>
      <c r="F32" s="599"/>
      <c r="G32" s="600"/>
      <c r="H32" s="562"/>
    </row>
    <row r="33" spans="1:8" s="561" customFormat="1" ht="15" customHeight="1">
      <c r="A33" s="601" t="s">
        <v>778</v>
      </c>
      <c r="B33" s="602"/>
      <c r="C33" s="598"/>
      <c r="D33" s="598"/>
      <c r="E33" s="598"/>
      <c r="F33" s="599"/>
      <c r="G33" s="600"/>
      <c r="H33" s="562"/>
    </row>
    <row r="34" spans="1:8" s="561" customFormat="1" ht="15" customHeight="1">
      <c r="A34" s="596"/>
      <c r="B34" s="603" t="s">
        <v>779</v>
      </c>
      <c r="C34" s="598"/>
      <c r="D34" s="598"/>
      <c r="E34" s="598"/>
      <c r="F34" s="599"/>
      <c r="G34" s="600"/>
      <c r="H34" s="562"/>
    </row>
    <row r="35" spans="1:8" s="561" customFormat="1" ht="15" customHeight="1">
      <c r="A35" s="596"/>
      <c r="B35" s="604" t="s">
        <v>780</v>
      </c>
      <c r="C35" s="598"/>
      <c r="D35" s="598"/>
      <c r="E35" s="598"/>
      <c r="F35" s="599"/>
      <c r="G35" s="600"/>
      <c r="H35" s="562"/>
    </row>
    <row r="36" spans="1:8" s="561" customFormat="1" ht="10.199999999999999" customHeight="1">
      <c r="A36" s="596"/>
      <c r="B36" s="605"/>
      <c r="C36" s="598"/>
      <c r="D36" s="598"/>
      <c r="E36" s="598"/>
      <c r="F36" s="599"/>
      <c r="G36" s="600"/>
      <c r="H36" s="562"/>
    </row>
    <row r="37" spans="1:8" s="561" customFormat="1" ht="15" customHeight="1">
      <c r="A37" s="596"/>
      <c r="B37" s="603" t="s">
        <v>781</v>
      </c>
      <c r="C37" s="598"/>
      <c r="D37" s="598"/>
      <c r="E37" s="598"/>
      <c r="F37" s="599"/>
      <c r="G37" s="600"/>
      <c r="H37" s="562"/>
    </row>
    <row r="38" spans="1:8" s="561" customFormat="1" ht="15" customHeight="1">
      <c r="A38" s="596"/>
      <c r="B38" s="604" t="s">
        <v>782</v>
      </c>
      <c r="C38" s="598"/>
      <c r="D38" s="598"/>
      <c r="E38" s="598"/>
      <c r="F38" s="599"/>
      <c r="G38" s="600"/>
      <c r="H38" s="562"/>
    </row>
    <row r="39" spans="1:8" s="561" customFormat="1" ht="10.199999999999999" customHeight="1">
      <c r="A39" s="596"/>
      <c r="B39" s="604"/>
      <c r="C39" s="598"/>
      <c r="D39" s="598"/>
      <c r="E39" s="598"/>
      <c r="F39" s="599"/>
      <c r="G39" s="600"/>
      <c r="H39" s="562"/>
    </row>
    <row r="40" spans="1:8" s="561" customFormat="1" ht="15" customHeight="1">
      <c r="A40" s="596"/>
      <c r="B40" s="603" t="s">
        <v>783</v>
      </c>
      <c r="C40" s="598"/>
      <c r="D40" s="598"/>
      <c r="E40" s="598"/>
      <c r="F40" s="599"/>
      <c r="G40" s="600"/>
      <c r="H40" s="562"/>
    </row>
    <row r="41" spans="1:8" s="561" customFormat="1" ht="15" customHeight="1">
      <c r="A41" s="596"/>
      <c r="B41" s="604" t="s">
        <v>784</v>
      </c>
      <c r="C41" s="598"/>
      <c r="D41" s="598"/>
      <c r="E41" s="598"/>
      <c r="F41" s="599"/>
      <c r="G41" s="600"/>
      <c r="H41" s="562"/>
    </row>
    <row r="42" spans="1:8" s="561" customFormat="1" ht="15" customHeight="1">
      <c r="A42" s="596"/>
      <c r="B42" s="604" t="s">
        <v>785</v>
      </c>
      <c r="C42" s="598"/>
      <c r="D42" s="598"/>
      <c r="E42" s="598"/>
      <c r="F42" s="599"/>
      <c r="G42" s="600"/>
      <c r="H42" s="562"/>
    </row>
    <row r="43" spans="1:8" s="561" customFormat="1" ht="5.4" customHeight="1">
      <c r="A43" s="596"/>
      <c r="B43" s="604"/>
      <c r="C43" s="598"/>
      <c r="D43" s="598"/>
      <c r="E43" s="598"/>
      <c r="F43" s="599"/>
      <c r="G43" s="600"/>
      <c r="H43" s="562"/>
    </row>
    <row r="44" spans="1:8" s="561" customFormat="1" ht="15" customHeight="1">
      <c r="A44" s="596"/>
      <c r="B44" s="604" t="s">
        <v>786</v>
      </c>
      <c r="C44" s="598"/>
      <c r="D44" s="598"/>
      <c r="E44" s="598"/>
      <c r="F44" s="599"/>
      <c r="G44" s="600"/>
      <c r="H44" s="562"/>
    </row>
    <row r="45" spans="1:8" s="561" customFormat="1" ht="15" customHeight="1">
      <c r="A45" s="596"/>
      <c r="B45" s="597"/>
      <c r="C45" s="598"/>
      <c r="D45" s="598"/>
      <c r="E45" s="598"/>
      <c r="F45" s="599"/>
      <c r="G45" s="600"/>
      <c r="H45" s="562"/>
    </row>
    <row r="46" spans="1:8" s="611" customFormat="1" ht="16.8">
      <c r="A46" s="606" t="s">
        <v>787</v>
      </c>
      <c r="B46" s="607"/>
      <c r="C46" s="608"/>
      <c r="D46" s="608"/>
      <c r="E46" s="609"/>
      <c r="F46" s="609"/>
      <c r="G46" s="610"/>
    </row>
    <row r="47" spans="1:8" s="611" customFormat="1" ht="16.8">
      <c r="A47" s="606"/>
      <c r="B47" s="612" t="s">
        <v>718</v>
      </c>
      <c r="C47" s="608"/>
      <c r="D47" s="608"/>
      <c r="E47" s="609"/>
      <c r="F47" s="609"/>
      <c r="G47" s="610"/>
    </row>
    <row r="48" spans="1:8" s="611" customFormat="1" ht="16.8">
      <c r="A48" s="608"/>
      <c r="B48" s="613"/>
      <c r="C48" s="614" t="s">
        <v>118</v>
      </c>
      <c r="D48" s="615" t="s">
        <v>788</v>
      </c>
      <c r="E48" s="609"/>
      <c r="F48" s="609"/>
      <c r="G48" s="610"/>
    </row>
    <row r="49" spans="1:7" s="611" customFormat="1" ht="17.399999999999999">
      <c r="A49" s="616"/>
      <c r="B49" s="613"/>
      <c r="C49" s="614" t="s">
        <v>789</v>
      </c>
      <c r="D49" s="617" t="s">
        <v>790</v>
      </c>
      <c r="E49" s="609"/>
      <c r="F49" s="609"/>
      <c r="G49" s="610"/>
    </row>
    <row r="50" spans="1:7" s="611" customFormat="1" ht="17.399999999999999">
      <c r="A50" s="616"/>
      <c r="B50" s="613"/>
      <c r="C50" s="614" t="s">
        <v>789</v>
      </c>
      <c r="D50" s="617" t="s">
        <v>791</v>
      </c>
      <c r="E50" s="609"/>
      <c r="F50" s="609"/>
      <c r="G50" s="618" t="s">
        <v>797</v>
      </c>
    </row>
    <row r="51" spans="1:7">
      <c r="A51" s="549"/>
      <c r="B51" s="549"/>
      <c r="C51" s="619"/>
      <c r="D51" s="549"/>
      <c r="E51" s="619"/>
      <c r="F51" s="549"/>
      <c r="G51" s="620"/>
    </row>
  </sheetData>
  <sheetProtection algorithmName="SHA-512" hashValue="zCBWpXMpqacZOqYXgETBPLha4j5c15V2+FS0vm+QDoC0ORFlETMirIJa2ALPfHDL8D4az2Df51Ogy6xKoXI16g==" saltValue="8xA7ZAjrmpM5piwygVSYjQ==" spinCount="100000" sheet="1" objects="1" scenarios="1" selectLockedCells="1"/>
  <mergeCells count="9">
    <mergeCell ref="C25:F25"/>
    <mergeCell ref="B26:F26"/>
    <mergeCell ref="B30:F30"/>
    <mergeCell ref="B31:F31"/>
    <mergeCell ref="A1:G1"/>
    <mergeCell ref="C14:F14"/>
    <mergeCell ref="B15:B16"/>
    <mergeCell ref="C15:F15"/>
    <mergeCell ref="D16:F16"/>
  </mergeCells>
  <phoneticPr fontId="1"/>
  <dataValidations count="4">
    <dataValidation showInputMessage="1" sqref="B27:F28 IX27:JB28 ST27:SX28 ACP27:ACT28 AML27:AMP28 AWH27:AWL28 BGD27:BGH28 BPZ27:BQD28 BZV27:BZZ28 CJR27:CJV28 CTN27:CTR28 DDJ27:DDN28 DNF27:DNJ28 DXB27:DXF28 EGX27:EHB28 EQT27:EQX28 FAP27:FAT28 FKL27:FKP28 FUH27:FUL28 GED27:GEH28 GNZ27:GOD28 GXV27:GXZ28 HHR27:HHV28 HRN27:HRR28 IBJ27:IBN28 ILF27:ILJ28 IVB27:IVF28 JEX27:JFB28 JOT27:JOX28 JYP27:JYT28 KIL27:KIP28 KSH27:KSL28 LCD27:LCH28 LLZ27:LMD28 LVV27:LVZ28 MFR27:MFV28 MPN27:MPR28 MZJ27:MZN28 NJF27:NJJ28 NTB27:NTF28 OCX27:ODB28 OMT27:OMX28 OWP27:OWT28 PGL27:PGP28 PQH27:PQL28 QAD27:QAH28 QJZ27:QKD28 QTV27:QTZ28 RDR27:RDV28 RNN27:RNR28 RXJ27:RXN28 SHF27:SHJ28 SRB27:SRF28 TAX27:TBB28 TKT27:TKX28 TUP27:TUT28 UEL27:UEP28 UOH27:UOL28 UYD27:UYH28 VHZ27:VID28 VRV27:VRZ28 WBR27:WBV28 WLN27:WLR28 WVJ27:WVN28 B65563:F65564 IX65563:JB65564 ST65563:SX65564 ACP65563:ACT65564 AML65563:AMP65564 AWH65563:AWL65564 BGD65563:BGH65564 BPZ65563:BQD65564 BZV65563:BZZ65564 CJR65563:CJV65564 CTN65563:CTR65564 DDJ65563:DDN65564 DNF65563:DNJ65564 DXB65563:DXF65564 EGX65563:EHB65564 EQT65563:EQX65564 FAP65563:FAT65564 FKL65563:FKP65564 FUH65563:FUL65564 GED65563:GEH65564 GNZ65563:GOD65564 GXV65563:GXZ65564 HHR65563:HHV65564 HRN65563:HRR65564 IBJ65563:IBN65564 ILF65563:ILJ65564 IVB65563:IVF65564 JEX65563:JFB65564 JOT65563:JOX65564 JYP65563:JYT65564 KIL65563:KIP65564 KSH65563:KSL65564 LCD65563:LCH65564 LLZ65563:LMD65564 LVV65563:LVZ65564 MFR65563:MFV65564 MPN65563:MPR65564 MZJ65563:MZN65564 NJF65563:NJJ65564 NTB65563:NTF65564 OCX65563:ODB65564 OMT65563:OMX65564 OWP65563:OWT65564 PGL65563:PGP65564 PQH65563:PQL65564 QAD65563:QAH65564 QJZ65563:QKD65564 QTV65563:QTZ65564 RDR65563:RDV65564 RNN65563:RNR65564 RXJ65563:RXN65564 SHF65563:SHJ65564 SRB65563:SRF65564 TAX65563:TBB65564 TKT65563:TKX65564 TUP65563:TUT65564 UEL65563:UEP65564 UOH65563:UOL65564 UYD65563:UYH65564 VHZ65563:VID65564 VRV65563:VRZ65564 WBR65563:WBV65564 WLN65563:WLR65564 WVJ65563:WVN65564 B131099:F131100 IX131099:JB131100 ST131099:SX131100 ACP131099:ACT131100 AML131099:AMP131100 AWH131099:AWL131100 BGD131099:BGH131100 BPZ131099:BQD131100 BZV131099:BZZ131100 CJR131099:CJV131100 CTN131099:CTR131100 DDJ131099:DDN131100 DNF131099:DNJ131100 DXB131099:DXF131100 EGX131099:EHB131100 EQT131099:EQX131100 FAP131099:FAT131100 FKL131099:FKP131100 FUH131099:FUL131100 GED131099:GEH131100 GNZ131099:GOD131100 GXV131099:GXZ131100 HHR131099:HHV131100 HRN131099:HRR131100 IBJ131099:IBN131100 ILF131099:ILJ131100 IVB131099:IVF131100 JEX131099:JFB131100 JOT131099:JOX131100 JYP131099:JYT131100 KIL131099:KIP131100 KSH131099:KSL131100 LCD131099:LCH131100 LLZ131099:LMD131100 LVV131099:LVZ131100 MFR131099:MFV131100 MPN131099:MPR131100 MZJ131099:MZN131100 NJF131099:NJJ131100 NTB131099:NTF131100 OCX131099:ODB131100 OMT131099:OMX131100 OWP131099:OWT131100 PGL131099:PGP131100 PQH131099:PQL131100 QAD131099:QAH131100 QJZ131099:QKD131100 QTV131099:QTZ131100 RDR131099:RDV131100 RNN131099:RNR131100 RXJ131099:RXN131100 SHF131099:SHJ131100 SRB131099:SRF131100 TAX131099:TBB131100 TKT131099:TKX131100 TUP131099:TUT131100 UEL131099:UEP131100 UOH131099:UOL131100 UYD131099:UYH131100 VHZ131099:VID131100 VRV131099:VRZ131100 WBR131099:WBV131100 WLN131099:WLR131100 WVJ131099:WVN131100 B196635:F196636 IX196635:JB196636 ST196635:SX196636 ACP196635:ACT196636 AML196635:AMP196636 AWH196635:AWL196636 BGD196635:BGH196636 BPZ196635:BQD196636 BZV196635:BZZ196636 CJR196635:CJV196636 CTN196635:CTR196636 DDJ196635:DDN196636 DNF196635:DNJ196636 DXB196635:DXF196636 EGX196635:EHB196636 EQT196635:EQX196636 FAP196635:FAT196636 FKL196635:FKP196636 FUH196635:FUL196636 GED196635:GEH196636 GNZ196635:GOD196636 GXV196635:GXZ196636 HHR196635:HHV196636 HRN196635:HRR196636 IBJ196635:IBN196636 ILF196635:ILJ196636 IVB196635:IVF196636 JEX196635:JFB196636 JOT196635:JOX196636 JYP196635:JYT196636 KIL196635:KIP196636 KSH196635:KSL196636 LCD196635:LCH196636 LLZ196635:LMD196636 LVV196635:LVZ196636 MFR196635:MFV196636 MPN196635:MPR196636 MZJ196635:MZN196636 NJF196635:NJJ196636 NTB196635:NTF196636 OCX196635:ODB196636 OMT196635:OMX196636 OWP196635:OWT196636 PGL196635:PGP196636 PQH196635:PQL196636 QAD196635:QAH196636 QJZ196635:QKD196636 QTV196635:QTZ196636 RDR196635:RDV196636 RNN196635:RNR196636 RXJ196635:RXN196636 SHF196635:SHJ196636 SRB196635:SRF196636 TAX196635:TBB196636 TKT196635:TKX196636 TUP196635:TUT196636 UEL196635:UEP196636 UOH196635:UOL196636 UYD196635:UYH196636 VHZ196635:VID196636 VRV196635:VRZ196636 WBR196635:WBV196636 WLN196635:WLR196636 WVJ196635:WVN196636 B262171:F262172 IX262171:JB262172 ST262171:SX262172 ACP262171:ACT262172 AML262171:AMP262172 AWH262171:AWL262172 BGD262171:BGH262172 BPZ262171:BQD262172 BZV262171:BZZ262172 CJR262171:CJV262172 CTN262171:CTR262172 DDJ262171:DDN262172 DNF262171:DNJ262172 DXB262171:DXF262172 EGX262171:EHB262172 EQT262171:EQX262172 FAP262171:FAT262172 FKL262171:FKP262172 FUH262171:FUL262172 GED262171:GEH262172 GNZ262171:GOD262172 GXV262171:GXZ262172 HHR262171:HHV262172 HRN262171:HRR262172 IBJ262171:IBN262172 ILF262171:ILJ262172 IVB262171:IVF262172 JEX262171:JFB262172 JOT262171:JOX262172 JYP262171:JYT262172 KIL262171:KIP262172 KSH262171:KSL262172 LCD262171:LCH262172 LLZ262171:LMD262172 LVV262171:LVZ262172 MFR262171:MFV262172 MPN262171:MPR262172 MZJ262171:MZN262172 NJF262171:NJJ262172 NTB262171:NTF262172 OCX262171:ODB262172 OMT262171:OMX262172 OWP262171:OWT262172 PGL262171:PGP262172 PQH262171:PQL262172 QAD262171:QAH262172 QJZ262171:QKD262172 QTV262171:QTZ262172 RDR262171:RDV262172 RNN262171:RNR262172 RXJ262171:RXN262172 SHF262171:SHJ262172 SRB262171:SRF262172 TAX262171:TBB262172 TKT262171:TKX262172 TUP262171:TUT262172 UEL262171:UEP262172 UOH262171:UOL262172 UYD262171:UYH262172 VHZ262171:VID262172 VRV262171:VRZ262172 WBR262171:WBV262172 WLN262171:WLR262172 WVJ262171:WVN262172 B327707:F327708 IX327707:JB327708 ST327707:SX327708 ACP327707:ACT327708 AML327707:AMP327708 AWH327707:AWL327708 BGD327707:BGH327708 BPZ327707:BQD327708 BZV327707:BZZ327708 CJR327707:CJV327708 CTN327707:CTR327708 DDJ327707:DDN327708 DNF327707:DNJ327708 DXB327707:DXF327708 EGX327707:EHB327708 EQT327707:EQX327708 FAP327707:FAT327708 FKL327707:FKP327708 FUH327707:FUL327708 GED327707:GEH327708 GNZ327707:GOD327708 GXV327707:GXZ327708 HHR327707:HHV327708 HRN327707:HRR327708 IBJ327707:IBN327708 ILF327707:ILJ327708 IVB327707:IVF327708 JEX327707:JFB327708 JOT327707:JOX327708 JYP327707:JYT327708 KIL327707:KIP327708 KSH327707:KSL327708 LCD327707:LCH327708 LLZ327707:LMD327708 LVV327707:LVZ327708 MFR327707:MFV327708 MPN327707:MPR327708 MZJ327707:MZN327708 NJF327707:NJJ327708 NTB327707:NTF327708 OCX327707:ODB327708 OMT327707:OMX327708 OWP327707:OWT327708 PGL327707:PGP327708 PQH327707:PQL327708 QAD327707:QAH327708 QJZ327707:QKD327708 QTV327707:QTZ327708 RDR327707:RDV327708 RNN327707:RNR327708 RXJ327707:RXN327708 SHF327707:SHJ327708 SRB327707:SRF327708 TAX327707:TBB327708 TKT327707:TKX327708 TUP327707:TUT327708 UEL327707:UEP327708 UOH327707:UOL327708 UYD327707:UYH327708 VHZ327707:VID327708 VRV327707:VRZ327708 WBR327707:WBV327708 WLN327707:WLR327708 WVJ327707:WVN327708 B393243:F393244 IX393243:JB393244 ST393243:SX393244 ACP393243:ACT393244 AML393243:AMP393244 AWH393243:AWL393244 BGD393243:BGH393244 BPZ393243:BQD393244 BZV393243:BZZ393244 CJR393243:CJV393244 CTN393243:CTR393244 DDJ393243:DDN393244 DNF393243:DNJ393244 DXB393243:DXF393244 EGX393243:EHB393244 EQT393243:EQX393244 FAP393243:FAT393244 FKL393243:FKP393244 FUH393243:FUL393244 GED393243:GEH393244 GNZ393243:GOD393244 GXV393243:GXZ393244 HHR393243:HHV393244 HRN393243:HRR393244 IBJ393243:IBN393244 ILF393243:ILJ393244 IVB393243:IVF393244 JEX393243:JFB393244 JOT393243:JOX393244 JYP393243:JYT393244 KIL393243:KIP393244 KSH393243:KSL393244 LCD393243:LCH393244 LLZ393243:LMD393244 LVV393243:LVZ393244 MFR393243:MFV393244 MPN393243:MPR393244 MZJ393243:MZN393244 NJF393243:NJJ393244 NTB393243:NTF393244 OCX393243:ODB393244 OMT393243:OMX393244 OWP393243:OWT393244 PGL393243:PGP393244 PQH393243:PQL393244 QAD393243:QAH393244 QJZ393243:QKD393244 QTV393243:QTZ393244 RDR393243:RDV393244 RNN393243:RNR393244 RXJ393243:RXN393244 SHF393243:SHJ393244 SRB393243:SRF393244 TAX393243:TBB393244 TKT393243:TKX393244 TUP393243:TUT393244 UEL393243:UEP393244 UOH393243:UOL393244 UYD393243:UYH393244 VHZ393243:VID393244 VRV393243:VRZ393244 WBR393243:WBV393244 WLN393243:WLR393244 WVJ393243:WVN393244 B458779:F458780 IX458779:JB458780 ST458779:SX458780 ACP458779:ACT458780 AML458779:AMP458780 AWH458779:AWL458780 BGD458779:BGH458780 BPZ458779:BQD458780 BZV458779:BZZ458780 CJR458779:CJV458780 CTN458779:CTR458780 DDJ458779:DDN458780 DNF458779:DNJ458780 DXB458779:DXF458780 EGX458779:EHB458780 EQT458779:EQX458780 FAP458779:FAT458780 FKL458779:FKP458780 FUH458779:FUL458780 GED458779:GEH458780 GNZ458779:GOD458780 GXV458779:GXZ458780 HHR458779:HHV458780 HRN458779:HRR458780 IBJ458779:IBN458780 ILF458779:ILJ458780 IVB458779:IVF458780 JEX458779:JFB458780 JOT458779:JOX458780 JYP458779:JYT458780 KIL458779:KIP458780 KSH458779:KSL458780 LCD458779:LCH458780 LLZ458779:LMD458780 LVV458779:LVZ458780 MFR458779:MFV458780 MPN458779:MPR458780 MZJ458779:MZN458780 NJF458779:NJJ458780 NTB458779:NTF458780 OCX458779:ODB458780 OMT458779:OMX458780 OWP458779:OWT458780 PGL458779:PGP458780 PQH458779:PQL458780 QAD458779:QAH458780 QJZ458779:QKD458780 QTV458779:QTZ458780 RDR458779:RDV458780 RNN458779:RNR458780 RXJ458779:RXN458780 SHF458779:SHJ458780 SRB458779:SRF458780 TAX458779:TBB458780 TKT458779:TKX458780 TUP458779:TUT458780 UEL458779:UEP458780 UOH458779:UOL458780 UYD458779:UYH458780 VHZ458779:VID458780 VRV458779:VRZ458780 WBR458779:WBV458780 WLN458779:WLR458780 WVJ458779:WVN458780 B524315:F524316 IX524315:JB524316 ST524315:SX524316 ACP524315:ACT524316 AML524315:AMP524316 AWH524315:AWL524316 BGD524315:BGH524316 BPZ524315:BQD524316 BZV524315:BZZ524316 CJR524315:CJV524316 CTN524315:CTR524316 DDJ524315:DDN524316 DNF524315:DNJ524316 DXB524315:DXF524316 EGX524315:EHB524316 EQT524315:EQX524316 FAP524315:FAT524316 FKL524315:FKP524316 FUH524315:FUL524316 GED524315:GEH524316 GNZ524315:GOD524316 GXV524315:GXZ524316 HHR524315:HHV524316 HRN524315:HRR524316 IBJ524315:IBN524316 ILF524315:ILJ524316 IVB524315:IVF524316 JEX524315:JFB524316 JOT524315:JOX524316 JYP524315:JYT524316 KIL524315:KIP524316 KSH524315:KSL524316 LCD524315:LCH524316 LLZ524315:LMD524316 LVV524315:LVZ524316 MFR524315:MFV524316 MPN524315:MPR524316 MZJ524315:MZN524316 NJF524315:NJJ524316 NTB524315:NTF524316 OCX524315:ODB524316 OMT524315:OMX524316 OWP524315:OWT524316 PGL524315:PGP524316 PQH524315:PQL524316 QAD524315:QAH524316 QJZ524315:QKD524316 QTV524315:QTZ524316 RDR524315:RDV524316 RNN524315:RNR524316 RXJ524315:RXN524316 SHF524315:SHJ524316 SRB524315:SRF524316 TAX524315:TBB524316 TKT524315:TKX524316 TUP524315:TUT524316 UEL524315:UEP524316 UOH524315:UOL524316 UYD524315:UYH524316 VHZ524315:VID524316 VRV524315:VRZ524316 WBR524315:WBV524316 WLN524315:WLR524316 WVJ524315:WVN524316 B589851:F589852 IX589851:JB589852 ST589851:SX589852 ACP589851:ACT589852 AML589851:AMP589852 AWH589851:AWL589852 BGD589851:BGH589852 BPZ589851:BQD589852 BZV589851:BZZ589852 CJR589851:CJV589852 CTN589851:CTR589852 DDJ589851:DDN589852 DNF589851:DNJ589852 DXB589851:DXF589852 EGX589851:EHB589852 EQT589851:EQX589852 FAP589851:FAT589852 FKL589851:FKP589852 FUH589851:FUL589852 GED589851:GEH589852 GNZ589851:GOD589852 GXV589851:GXZ589852 HHR589851:HHV589852 HRN589851:HRR589852 IBJ589851:IBN589852 ILF589851:ILJ589852 IVB589851:IVF589852 JEX589851:JFB589852 JOT589851:JOX589852 JYP589851:JYT589852 KIL589851:KIP589852 KSH589851:KSL589852 LCD589851:LCH589852 LLZ589851:LMD589852 LVV589851:LVZ589852 MFR589851:MFV589852 MPN589851:MPR589852 MZJ589851:MZN589852 NJF589851:NJJ589852 NTB589851:NTF589852 OCX589851:ODB589852 OMT589851:OMX589852 OWP589851:OWT589852 PGL589851:PGP589852 PQH589851:PQL589852 QAD589851:QAH589852 QJZ589851:QKD589852 QTV589851:QTZ589852 RDR589851:RDV589852 RNN589851:RNR589852 RXJ589851:RXN589852 SHF589851:SHJ589852 SRB589851:SRF589852 TAX589851:TBB589852 TKT589851:TKX589852 TUP589851:TUT589852 UEL589851:UEP589852 UOH589851:UOL589852 UYD589851:UYH589852 VHZ589851:VID589852 VRV589851:VRZ589852 WBR589851:WBV589852 WLN589851:WLR589852 WVJ589851:WVN589852 B655387:F655388 IX655387:JB655388 ST655387:SX655388 ACP655387:ACT655388 AML655387:AMP655388 AWH655387:AWL655388 BGD655387:BGH655388 BPZ655387:BQD655388 BZV655387:BZZ655388 CJR655387:CJV655388 CTN655387:CTR655388 DDJ655387:DDN655388 DNF655387:DNJ655388 DXB655387:DXF655388 EGX655387:EHB655388 EQT655387:EQX655388 FAP655387:FAT655388 FKL655387:FKP655388 FUH655387:FUL655388 GED655387:GEH655388 GNZ655387:GOD655388 GXV655387:GXZ655388 HHR655387:HHV655388 HRN655387:HRR655388 IBJ655387:IBN655388 ILF655387:ILJ655388 IVB655387:IVF655388 JEX655387:JFB655388 JOT655387:JOX655388 JYP655387:JYT655388 KIL655387:KIP655388 KSH655387:KSL655388 LCD655387:LCH655388 LLZ655387:LMD655388 LVV655387:LVZ655388 MFR655387:MFV655388 MPN655387:MPR655388 MZJ655387:MZN655388 NJF655387:NJJ655388 NTB655387:NTF655388 OCX655387:ODB655388 OMT655387:OMX655388 OWP655387:OWT655388 PGL655387:PGP655388 PQH655387:PQL655388 QAD655387:QAH655388 QJZ655387:QKD655388 QTV655387:QTZ655388 RDR655387:RDV655388 RNN655387:RNR655388 RXJ655387:RXN655388 SHF655387:SHJ655388 SRB655387:SRF655388 TAX655387:TBB655388 TKT655387:TKX655388 TUP655387:TUT655388 UEL655387:UEP655388 UOH655387:UOL655388 UYD655387:UYH655388 VHZ655387:VID655388 VRV655387:VRZ655388 WBR655387:WBV655388 WLN655387:WLR655388 WVJ655387:WVN655388 B720923:F720924 IX720923:JB720924 ST720923:SX720924 ACP720923:ACT720924 AML720923:AMP720924 AWH720923:AWL720924 BGD720923:BGH720924 BPZ720923:BQD720924 BZV720923:BZZ720924 CJR720923:CJV720924 CTN720923:CTR720924 DDJ720923:DDN720924 DNF720923:DNJ720924 DXB720923:DXF720924 EGX720923:EHB720924 EQT720923:EQX720924 FAP720923:FAT720924 FKL720923:FKP720924 FUH720923:FUL720924 GED720923:GEH720924 GNZ720923:GOD720924 GXV720923:GXZ720924 HHR720923:HHV720924 HRN720923:HRR720924 IBJ720923:IBN720924 ILF720923:ILJ720924 IVB720923:IVF720924 JEX720923:JFB720924 JOT720923:JOX720924 JYP720923:JYT720924 KIL720923:KIP720924 KSH720923:KSL720924 LCD720923:LCH720924 LLZ720923:LMD720924 LVV720923:LVZ720924 MFR720923:MFV720924 MPN720923:MPR720924 MZJ720923:MZN720924 NJF720923:NJJ720924 NTB720923:NTF720924 OCX720923:ODB720924 OMT720923:OMX720924 OWP720923:OWT720924 PGL720923:PGP720924 PQH720923:PQL720924 QAD720923:QAH720924 QJZ720923:QKD720924 QTV720923:QTZ720924 RDR720923:RDV720924 RNN720923:RNR720924 RXJ720923:RXN720924 SHF720923:SHJ720924 SRB720923:SRF720924 TAX720923:TBB720924 TKT720923:TKX720924 TUP720923:TUT720924 UEL720923:UEP720924 UOH720923:UOL720924 UYD720923:UYH720924 VHZ720923:VID720924 VRV720923:VRZ720924 WBR720923:WBV720924 WLN720923:WLR720924 WVJ720923:WVN720924 B786459:F786460 IX786459:JB786460 ST786459:SX786460 ACP786459:ACT786460 AML786459:AMP786460 AWH786459:AWL786460 BGD786459:BGH786460 BPZ786459:BQD786460 BZV786459:BZZ786460 CJR786459:CJV786460 CTN786459:CTR786460 DDJ786459:DDN786460 DNF786459:DNJ786460 DXB786459:DXF786460 EGX786459:EHB786460 EQT786459:EQX786460 FAP786459:FAT786460 FKL786459:FKP786460 FUH786459:FUL786460 GED786459:GEH786460 GNZ786459:GOD786460 GXV786459:GXZ786460 HHR786459:HHV786460 HRN786459:HRR786460 IBJ786459:IBN786460 ILF786459:ILJ786460 IVB786459:IVF786460 JEX786459:JFB786460 JOT786459:JOX786460 JYP786459:JYT786460 KIL786459:KIP786460 KSH786459:KSL786460 LCD786459:LCH786460 LLZ786459:LMD786460 LVV786459:LVZ786460 MFR786459:MFV786460 MPN786459:MPR786460 MZJ786459:MZN786460 NJF786459:NJJ786460 NTB786459:NTF786460 OCX786459:ODB786460 OMT786459:OMX786460 OWP786459:OWT786460 PGL786459:PGP786460 PQH786459:PQL786460 QAD786459:QAH786460 QJZ786459:QKD786460 QTV786459:QTZ786460 RDR786459:RDV786460 RNN786459:RNR786460 RXJ786459:RXN786460 SHF786459:SHJ786460 SRB786459:SRF786460 TAX786459:TBB786460 TKT786459:TKX786460 TUP786459:TUT786460 UEL786459:UEP786460 UOH786459:UOL786460 UYD786459:UYH786460 VHZ786459:VID786460 VRV786459:VRZ786460 WBR786459:WBV786460 WLN786459:WLR786460 WVJ786459:WVN786460 B851995:F851996 IX851995:JB851996 ST851995:SX851996 ACP851995:ACT851996 AML851995:AMP851996 AWH851995:AWL851996 BGD851995:BGH851996 BPZ851995:BQD851996 BZV851995:BZZ851996 CJR851995:CJV851996 CTN851995:CTR851996 DDJ851995:DDN851996 DNF851995:DNJ851996 DXB851995:DXF851996 EGX851995:EHB851996 EQT851995:EQX851996 FAP851995:FAT851996 FKL851995:FKP851996 FUH851995:FUL851996 GED851995:GEH851996 GNZ851995:GOD851996 GXV851995:GXZ851996 HHR851995:HHV851996 HRN851995:HRR851996 IBJ851995:IBN851996 ILF851995:ILJ851996 IVB851995:IVF851996 JEX851995:JFB851996 JOT851995:JOX851996 JYP851995:JYT851996 KIL851995:KIP851996 KSH851995:KSL851996 LCD851995:LCH851996 LLZ851995:LMD851996 LVV851995:LVZ851996 MFR851995:MFV851996 MPN851995:MPR851996 MZJ851995:MZN851996 NJF851995:NJJ851996 NTB851995:NTF851996 OCX851995:ODB851996 OMT851995:OMX851996 OWP851995:OWT851996 PGL851995:PGP851996 PQH851995:PQL851996 QAD851995:QAH851996 QJZ851995:QKD851996 QTV851995:QTZ851996 RDR851995:RDV851996 RNN851995:RNR851996 RXJ851995:RXN851996 SHF851995:SHJ851996 SRB851995:SRF851996 TAX851995:TBB851996 TKT851995:TKX851996 TUP851995:TUT851996 UEL851995:UEP851996 UOH851995:UOL851996 UYD851995:UYH851996 VHZ851995:VID851996 VRV851995:VRZ851996 WBR851995:WBV851996 WLN851995:WLR851996 WVJ851995:WVN851996 B917531:F917532 IX917531:JB917532 ST917531:SX917532 ACP917531:ACT917532 AML917531:AMP917532 AWH917531:AWL917532 BGD917531:BGH917532 BPZ917531:BQD917532 BZV917531:BZZ917532 CJR917531:CJV917532 CTN917531:CTR917532 DDJ917531:DDN917532 DNF917531:DNJ917532 DXB917531:DXF917532 EGX917531:EHB917532 EQT917531:EQX917532 FAP917531:FAT917532 FKL917531:FKP917532 FUH917531:FUL917532 GED917531:GEH917532 GNZ917531:GOD917532 GXV917531:GXZ917532 HHR917531:HHV917532 HRN917531:HRR917532 IBJ917531:IBN917532 ILF917531:ILJ917532 IVB917531:IVF917532 JEX917531:JFB917532 JOT917531:JOX917532 JYP917531:JYT917532 KIL917531:KIP917532 KSH917531:KSL917532 LCD917531:LCH917532 LLZ917531:LMD917532 LVV917531:LVZ917532 MFR917531:MFV917532 MPN917531:MPR917532 MZJ917531:MZN917532 NJF917531:NJJ917532 NTB917531:NTF917532 OCX917531:ODB917532 OMT917531:OMX917532 OWP917531:OWT917532 PGL917531:PGP917532 PQH917531:PQL917532 QAD917531:QAH917532 QJZ917531:QKD917532 QTV917531:QTZ917532 RDR917531:RDV917532 RNN917531:RNR917532 RXJ917531:RXN917532 SHF917531:SHJ917532 SRB917531:SRF917532 TAX917531:TBB917532 TKT917531:TKX917532 TUP917531:TUT917532 UEL917531:UEP917532 UOH917531:UOL917532 UYD917531:UYH917532 VHZ917531:VID917532 VRV917531:VRZ917532 WBR917531:WBV917532 WLN917531:WLR917532 WVJ917531:WVN917532 B983067:F983068 IX983067:JB983068 ST983067:SX983068 ACP983067:ACT983068 AML983067:AMP983068 AWH983067:AWL983068 BGD983067:BGH983068 BPZ983067:BQD983068 BZV983067:BZZ983068 CJR983067:CJV983068 CTN983067:CTR983068 DDJ983067:DDN983068 DNF983067:DNJ983068 DXB983067:DXF983068 EGX983067:EHB983068 EQT983067:EQX983068 FAP983067:FAT983068 FKL983067:FKP983068 FUH983067:FUL983068 GED983067:GEH983068 GNZ983067:GOD983068 GXV983067:GXZ983068 HHR983067:HHV983068 HRN983067:HRR983068 IBJ983067:IBN983068 ILF983067:ILJ983068 IVB983067:IVF983068 JEX983067:JFB983068 JOT983067:JOX983068 JYP983067:JYT983068 KIL983067:KIP983068 KSH983067:KSL983068 LCD983067:LCH983068 LLZ983067:LMD983068 LVV983067:LVZ983068 MFR983067:MFV983068 MPN983067:MPR983068 MZJ983067:MZN983068 NJF983067:NJJ983068 NTB983067:NTF983068 OCX983067:ODB983068 OMT983067:OMX983068 OWP983067:OWT983068 PGL983067:PGP983068 PQH983067:PQL983068 QAD983067:QAH983068 QJZ983067:QKD983068 QTV983067:QTZ983068 RDR983067:RDV983068 RNN983067:RNR983068 RXJ983067:RXN983068 SHF983067:SHJ983068 SRB983067:SRF983068 TAX983067:TBB983068 TKT983067:TKX983068 TUP983067:TUT983068 UEL983067:UEP983068 UOH983067:UOL983068 UYD983067:UYH983068 VHZ983067:VID983068 VRV983067:VRZ983068 WBR983067:WBV983068 WLN983067:WLR983068 WVJ983067:WVN983068" xr:uid="{00000000-0002-0000-0100-000000000000}"/>
    <dataValidation type="list" allowBlank="1" showInputMessage="1" sqref="C15:F15 IY15:JB15 SU15:SX15 ACQ15:ACT15 AMM15:AMP15 AWI15:AWL15 BGE15:BGH15 BQA15:BQD15 BZW15:BZZ15 CJS15:CJV15 CTO15:CTR15 DDK15:DDN15 DNG15:DNJ15 DXC15:DXF15 EGY15:EHB15 EQU15:EQX15 FAQ15:FAT15 FKM15:FKP15 FUI15:FUL15 GEE15:GEH15 GOA15:GOD15 GXW15:GXZ15 HHS15:HHV15 HRO15:HRR15 IBK15:IBN15 ILG15:ILJ15 IVC15:IVF15 JEY15:JFB15 JOU15:JOX15 JYQ15:JYT15 KIM15:KIP15 KSI15:KSL15 LCE15:LCH15 LMA15:LMD15 LVW15:LVZ15 MFS15:MFV15 MPO15:MPR15 MZK15:MZN15 NJG15:NJJ15 NTC15:NTF15 OCY15:ODB15 OMU15:OMX15 OWQ15:OWT15 PGM15:PGP15 PQI15:PQL15 QAE15:QAH15 QKA15:QKD15 QTW15:QTZ15 RDS15:RDV15 RNO15:RNR15 RXK15:RXN15 SHG15:SHJ15 SRC15:SRF15 TAY15:TBB15 TKU15:TKX15 TUQ15:TUT15 UEM15:UEP15 UOI15:UOL15 UYE15:UYH15 VIA15:VID15 VRW15:VRZ15 WBS15:WBV15 WLO15:WLR15 WVK15:WVN15 C65551:F65551 IY65551:JB65551 SU65551:SX65551 ACQ65551:ACT65551 AMM65551:AMP65551 AWI65551:AWL65551 BGE65551:BGH65551 BQA65551:BQD65551 BZW65551:BZZ65551 CJS65551:CJV65551 CTO65551:CTR65551 DDK65551:DDN65551 DNG65551:DNJ65551 DXC65551:DXF65551 EGY65551:EHB65551 EQU65551:EQX65551 FAQ65551:FAT65551 FKM65551:FKP65551 FUI65551:FUL65551 GEE65551:GEH65551 GOA65551:GOD65551 GXW65551:GXZ65551 HHS65551:HHV65551 HRO65551:HRR65551 IBK65551:IBN65551 ILG65551:ILJ65551 IVC65551:IVF65551 JEY65551:JFB65551 JOU65551:JOX65551 JYQ65551:JYT65551 KIM65551:KIP65551 KSI65551:KSL65551 LCE65551:LCH65551 LMA65551:LMD65551 LVW65551:LVZ65551 MFS65551:MFV65551 MPO65551:MPR65551 MZK65551:MZN65551 NJG65551:NJJ65551 NTC65551:NTF65551 OCY65551:ODB65551 OMU65551:OMX65551 OWQ65551:OWT65551 PGM65551:PGP65551 PQI65551:PQL65551 QAE65551:QAH65551 QKA65551:QKD65551 QTW65551:QTZ65551 RDS65551:RDV65551 RNO65551:RNR65551 RXK65551:RXN65551 SHG65551:SHJ65551 SRC65551:SRF65551 TAY65551:TBB65551 TKU65551:TKX65551 TUQ65551:TUT65551 UEM65551:UEP65551 UOI65551:UOL65551 UYE65551:UYH65551 VIA65551:VID65551 VRW65551:VRZ65551 WBS65551:WBV65551 WLO65551:WLR65551 WVK65551:WVN65551 C131087:F131087 IY131087:JB131087 SU131087:SX131087 ACQ131087:ACT131087 AMM131087:AMP131087 AWI131087:AWL131087 BGE131087:BGH131087 BQA131087:BQD131087 BZW131087:BZZ131087 CJS131087:CJV131087 CTO131087:CTR131087 DDK131087:DDN131087 DNG131087:DNJ131087 DXC131087:DXF131087 EGY131087:EHB131087 EQU131087:EQX131087 FAQ131087:FAT131087 FKM131087:FKP131087 FUI131087:FUL131087 GEE131087:GEH131087 GOA131087:GOD131087 GXW131087:GXZ131087 HHS131087:HHV131087 HRO131087:HRR131087 IBK131087:IBN131087 ILG131087:ILJ131087 IVC131087:IVF131087 JEY131087:JFB131087 JOU131087:JOX131087 JYQ131087:JYT131087 KIM131087:KIP131087 KSI131087:KSL131087 LCE131087:LCH131087 LMA131087:LMD131087 LVW131087:LVZ131087 MFS131087:MFV131087 MPO131087:MPR131087 MZK131087:MZN131087 NJG131087:NJJ131087 NTC131087:NTF131087 OCY131087:ODB131087 OMU131087:OMX131087 OWQ131087:OWT131087 PGM131087:PGP131087 PQI131087:PQL131087 QAE131087:QAH131087 QKA131087:QKD131087 QTW131087:QTZ131087 RDS131087:RDV131087 RNO131087:RNR131087 RXK131087:RXN131087 SHG131087:SHJ131087 SRC131087:SRF131087 TAY131087:TBB131087 TKU131087:TKX131087 TUQ131087:TUT131087 UEM131087:UEP131087 UOI131087:UOL131087 UYE131087:UYH131087 VIA131087:VID131087 VRW131087:VRZ131087 WBS131087:WBV131087 WLO131087:WLR131087 WVK131087:WVN131087 C196623:F196623 IY196623:JB196623 SU196623:SX196623 ACQ196623:ACT196623 AMM196623:AMP196623 AWI196623:AWL196623 BGE196623:BGH196623 BQA196623:BQD196623 BZW196623:BZZ196623 CJS196623:CJV196623 CTO196623:CTR196623 DDK196623:DDN196623 DNG196623:DNJ196623 DXC196623:DXF196623 EGY196623:EHB196623 EQU196623:EQX196623 FAQ196623:FAT196623 FKM196623:FKP196623 FUI196623:FUL196623 GEE196623:GEH196623 GOA196623:GOD196623 GXW196623:GXZ196623 HHS196623:HHV196623 HRO196623:HRR196623 IBK196623:IBN196623 ILG196623:ILJ196623 IVC196623:IVF196623 JEY196623:JFB196623 JOU196623:JOX196623 JYQ196623:JYT196623 KIM196623:KIP196623 KSI196623:KSL196623 LCE196623:LCH196623 LMA196623:LMD196623 LVW196623:LVZ196623 MFS196623:MFV196623 MPO196623:MPR196623 MZK196623:MZN196623 NJG196623:NJJ196623 NTC196623:NTF196623 OCY196623:ODB196623 OMU196623:OMX196623 OWQ196623:OWT196623 PGM196623:PGP196623 PQI196623:PQL196623 QAE196623:QAH196623 QKA196623:QKD196623 QTW196623:QTZ196623 RDS196623:RDV196623 RNO196623:RNR196623 RXK196623:RXN196623 SHG196623:SHJ196623 SRC196623:SRF196623 TAY196623:TBB196623 TKU196623:TKX196623 TUQ196623:TUT196623 UEM196623:UEP196623 UOI196623:UOL196623 UYE196623:UYH196623 VIA196623:VID196623 VRW196623:VRZ196623 WBS196623:WBV196623 WLO196623:WLR196623 WVK196623:WVN196623 C262159:F262159 IY262159:JB262159 SU262159:SX262159 ACQ262159:ACT262159 AMM262159:AMP262159 AWI262159:AWL262159 BGE262159:BGH262159 BQA262159:BQD262159 BZW262159:BZZ262159 CJS262159:CJV262159 CTO262159:CTR262159 DDK262159:DDN262159 DNG262159:DNJ262159 DXC262159:DXF262159 EGY262159:EHB262159 EQU262159:EQX262159 FAQ262159:FAT262159 FKM262159:FKP262159 FUI262159:FUL262159 GEE262159:GEH262159 GOA262159:GOD262159 GXW262159:GXZ262159 HHS262159:HHV262159 HRO262159:HRR262159 IBK262159:IBN262159 ILG262159:ILJ262159 IVC262159:IVF262159 JEY262159:JFB262159 JOU262159:JOX262159 JYQ262159:JYT262159 KIM262159:KIP262159 KSI262159:KSL262159 LCE262159:LCH262159 LMA262159:LMD262159 LVW262159:LVZ262159 MFS262159:MFV262159 MPO262159:MPR262159 MZK262159:MZN262159 NJG262159:NJJ262159 NTC262159:NTF262159 OCY262159:ODB262159 OMU262159:OMX262159 OWQ262159:OWT262159 PGM262159:PGP262159 PQI262159:PQL262159 QAE262159:QAH262159 QKA262159:QKD262159 QTW262159:QTZ262159 RDS262159:RDV262159 RNO262159:RNR262159 RXK262159:RXN262159 SHG262159:SHJ262159 SRC262159:SRF262159 TAY262159:TBB262159 TKU262159:TKX262159 TUQ262159:TUT262159 UEM262159:UEP262159 UOI262159:UOL262159 UYE262159:UYH262159 VIA262159:VID262159 VRW262159:VRZ262159 WBS262159:WBV262159 WLO262159:WLR262159 WVK262159:WVN262159 C327695:F327695 IY327695:JB327695 SU327695:SX327695 ACQ327695:ACT327695 AMM327695:AMP327695 AWI327695:AWL327695 BGE327695:BGH327695 BQA327695:BQD327695 BZW327695:BZZ327695 CJS327695:CJV327695 CTO327695:CTR327695 DDK327695:DDN327695 DNG327695:DNJ327695 DXC327695:DXF327695 EGY327695:EHB327695 EQU327695:EQX327695 FAQ327695:FAT327695 FKM327695:FKP327695 FUI327695:FUL327695 GEE327695:GEH327695 GOA327695:GOD327695 GXW327695:GXZ327695 HHS327695:HHV327695 HRO327695:HRR327695 IBK327695:IBN327695 ILG327695:ILJ327695 IVC327695:IVF327695 JEY327695:JFB327695 JOU327695:JOX327695 JYQ327695:JYT327695 KIM327695:KIP327695 KSI327695:KSL327695 LCE327695:LCH327695 LMA327695:LMD327695 LVW327695:LVZ327695 MFS327695:MFV327695 MPO327695:MPR327695 MZK327695:MZN327695 NJG327695:NJJ327695 NTC327695:NTF327695 OCY327695:ODB327695 OMU327695:OMX327695 OWQ327695:OWT327695 PGM327695:PGP327695 PQI327695:PQL327695 QAE327695:QAH327695 QKA327695:QKD327695 QTW327695:QTZ327695 RDS327695:RDV327695 RNO327695:RNR327695 RXK327695:RXN327695 SHG327695:SHJ327695 SRC327695:SRF327695 TAY327695:TBB327695 TKU327695:TKX327695 TUQ327695:TUT327695 UEM327695:UEP327695 UOI327695:UOL327695 UYE327695:UYH327695 VIA327695:VID327695 VRW327695:VRZ327695 WBS327695:WBV327695 WLO327695:WLR327695 WVK327695:WVN327695 C393231:F393231 IY393231:JB393231 SU393231:SX393231 ACQ393231:ACT393231 AMM393231:AMP393231 AWI393231:AWL393231 BGE393231:BGH393231 BQA393231:BQD393231 BZW393231:BZZ393231 CJS393231:CJV393231 CTO393231:CTR393231 DDK393231:DDN393231 DNG393231:DNJ393231 DXC393231:DXF393231 EGY393231:EHB393231 EQU393231:EQX393231 FAQ393231:FAT393231 FKM393231:FKP393231 FUI393231:FUL393231 GEE393231:GEH393231 GOA393231:GOD393231 GXW393231:GXZ393231 HHS393231:HHV393231 HRO393231:HRR393231 IBK393231:IBN393231 ILG393231:ILJ393231 IVC393231:IVF393231 JEY393231:JFB393231 JOU393231:JOX393231 JYQ393231:JYT393231 KIM393231:KIP393231 KSI393231:KSL393231 LCE393231:LCH393231 LMA393231:LMD393231 LVW393231:LVZ393231 MFS393231:MFV393231 MPO393231:MPR393231 MZK393231:MZN393231 NJG393231:NJJ393231 NTC393231:NTF393231 OCY393231:ODB393231 OMU393231:OMX393231 OWQ393231:OWT393231 PGM393231:PGP393231 PQI393231:PQL393231 QAE393231:QAH393231 QKA393231:QKD393231 QTW393231:QTZ393231 RDS393231:RDV393231 RNO393231:RNR393231 RXK393231:RXN393231 SHG393231:SHJ393231 SRC393231:SRF393231 TAY393231:TBB393231 TKU393231:TKX393231 TUQ393231:TUT393231 UEM393231:UEP393231 UOI393231:UOL393231 UYE393231:UYH393231 VIA393231:VID393231 VRW393231:VRZ393231 WBS393231:WBV393231 WLO393231:WLR393231 WVK393231:WVN393231 C458767:F458767 IY458767:JB458767 SU458767:SX458767 ACQ458767:ACT458767 AMM458767:AMP458767 AWI458767:AWL458767 BGE458767:BGH458767 BQA458767:BQD458767 BZW458767:BZZ458767 CJS458767:CJV458767 CTO458767:CTR458767 DDK458767:DDN458767 DNG458767:DNJ458767 DXC458767:DXF458767 EGY458767:EHB458767 EQU458767:EQX458767 FAQ458767:FAT458767 FKM458767:FKP458767 FUI458767:FUL458767 GEE458767:GEH458767 GOA458767:GOD458767 GXW458767:GXZ458767 HHS458767:HHV458767 HRO458767:HRR458767 IBK458767:IBN458767 ILG458767:ILJ458767 IVC458767:IVF458767 JEY458767:JFB458767 JOU458767:JOX458767 JYQ458767:JYT458767 KIM458767:KIP458767 KSI458767:KSL458767 LCE458767:LCH458767 LMA458767:LMD458767 LVW458767:LVZ458767 MFS458767:MFV458767 MPO458767:MPR458767 MZK458767:MZN458767 NJG458767:NJJ458767 NTC458767:NTF458767 OCY458767:ODB458767 OMU458767:OMX458767 OWQ458767:OWT458767 PGM458767:PGP458767 PQI458767:PQL458767 QAE458767:QAH458767 QKA458767:QKD458767 QTW458767:QTZ458767 RDS458767:RDV458767 RNO458767:RNR458767 RXK458767:RXN458767 SHG458767:SHJ458767 SRC458767:SRF458767 TAY458767:TBB458767 TKU458767:TKX458767 TUQ458767:TUT458767 UEM458767:UEP458767 UOI458767:UOL458767 UYE458767:UYH458767 VIA458767:VID458767 VRW458767:VRZ458767 WBS458767:WBV458767 WLO458767:WLR458767 WVK458767:WVN458767 C524303:F524303 IY524303:JB524303 SU524303:SX524303 ACQ524303:ACT524303 AMM524303:AMP524303 AWI524303:AWL524303 BGE524303:BGH524303 BQA524303:BQD524303 BZW524303:BZZ524303 CJS524303:CJV524303 CTO524303:CTR524303 DDK524303:DDN524303 DNG524303:DNJ524303 DXC524303:DXF524303 EGY524303:EHB524303 EQU524303:EQX524303 FAQ524303:FAT524303 FKM524303:FKP524303 FUI524303:FUL524303 GEE524303:GEH524303 GOA524303:GOD524303 GXW524303:GXZ524303 HHS524303:HHV524303 HRO524303:HRR524303 IBK524303:IBN524303 ILG524303:ILJ524303 IVC524303:IVF524303 JEY524303:JFB524303 JOU524303:JOX524303 JYQ524303:JYT524303 KIM524303:KIP524303 KSI524303:KSL524303 LCE524303:LCH524303 LMA524303:LMD524303 LVW524303:LVZ524303 MFS524303:MFV524303 MPO524303:MPR524303 MZK524303:MZN524303 NJG524303:NJJ524303 NTC524303:NTF524303 OCY524303:ODB524303 OMU524303:OMX524303 OWQ524303:OWT524303 PGM524303:PGP524303 PQI524303:PQL524303 QAE524303:QAH524303 QKA524303:QKD524303 QTW524303:QTZ524303 RDS524303:RDV524303 RNO524303:RNR524303 RXK524303:RXN524303 SHG524303:SHJ524303 SRC524303:SRF524303 TAY524303:TBB524303 TKU524303:TKX524303 TUQ524303:TUT524303 UEM524303:UEP524303 UOI524303:UOL524303 UYE524303:UYH524303 VIA524303:VID524303 VRW524303:VRZ524303 WBS524303:WBV524303 WLO524303:WLR524303 WVK524303:WVN524303 C589839:F589839 IY589839:JB589839 SU589839:SX589839 ACQ589839:ACT589839 AMM589839:AMP589839 AWI589839:AWL589839 BGE589839:BGH589839 BQA589839:BQD589839 BZW589839:BZZ589839 CJS589839:CJV589839 CTO589839:CTR589839 DDK589839:DDN589839 DNG589839:DNJ589839 DXC589839:DXF589839 EGY589839:EHB589839 EQU589839:EQX589839 FAQ589839:FAT589839 FKM589839:FKP589839 FUI589839:FUL589839 GEE589839:GEH589839 GOA589839:GOD589839 GXW589839:GXZ589839 HHS589839:HHV589839 HRO589839:HRR589839 IBK589839:IBN589839 ILG589839:ILJ589839 IVC589839:IVF589839 JEY589839:JFB589839 JOU589839:JOX589839 JYQ589839:JYT589839 KIM589839:KIP589839 KSI589839:KSL589839 LCE589839:LCH589839 LMA589839:LMD589839 LVW589839:LVZ589839 MFS589839:MFV589839 MPO589839:MPR589839 MZK589839:MZN589839 NJG589839:NJJ589839 NTC589839:NTF589839 OCY589839:ODB589839 OMU589839:OMX589839 OWQ589839:OWT589839 PGM589839:PGP589839 PQI589839:PQL589839 QAE589839:QAH589839 QKA589839:QKD589839 QTW589839:QTZ589839 RDS589839:RDV589839 RNO589839:RNR589839 RXK589839:RXN589839 SHG589839:SHJ589839 SRC589839:SRF589839 TAY589839:TBB589839 TKU589839:TKX589839 TUQ589839:TUT589839 UEM589839:UEP589839 UOI589839:UOL589839 UYE589839:UYH589839 VIA589839:VID589839 VRW589839:VRZ589839 WBS589839:WBV589839 WLO589839:WLR589839 WVK589839:WVN589839 C655375:F655375 IY655375:JB655375 SU655375:SX655375 ACQ655375:ACT655375 AMM655375:AMP655375 AWI655375:AWL655375 BGE655375:BGH655375 BQA655375:BQD655375 BZW655375:BZZ655375 CJS655375:CJV655375 CTO655375:CTR655375 DDK655375:DDN655375 DNG655375:DNJ655375 DXC655375:DXF655375 EGY655375:EHB655375 EQU655375:EQX655375 FAQ655375:FAT655375 FKM655375:FKP655375 FUI655375:FUL655375 GEE655375:GEH655375 GOA655375:GOD655375 GXW655375:GXZ655375 HHS655375:HHV655375 HRO655375:HRR655375 IBK655375:IBN655375 ILG655375:ILJ655375 IVC655375:IVF655375 JEY655375:JFB655375 JOU655375:JOX655375 JYQ655375:JYT655375 KIM655375:KIP655375 KSI655375:KSL655375 LCE655375:LCH655375 LMA655375:LMD655375 LVW655375:LVZ655375 MFS655375:MFV655375 MPO655375:MPR655375 MZK655375:MZN655375 NJG655375:NJJ655375 NTC655375:NTF655375 OCY655375:ODB655375 OMU655375:OMX655375 OWQ655375:OWT655375 PGM655375:PGP655375 PQI655375:PQL655375 QAE655375:QAH655375 QKA655375:QKD655375 QTW655375:QTZ655375 RDS655375:RDV655375 RNO655375:RNR655375 RXK655375:RXN655375 SHG655375:SHJ655375 SRC655375:SRF655375 TAY655375:TBB655375 TKU655375:TKX655375 TUQ655375:TUT655375 UEM655375:UEP655375 UOI655375:UOL655375 UYE655375:UYH655375 VIA655375:VID655375 VRW655375:VRZ655375 WBS655375:WBV655375 WLO655375:WLR655375 WVK655375:WVN655375 C720911:F720911 IY720911:JB720911 SU720911:SX720911 ACQ720911:ACT720911 AMM720911:AMP720911 AWI720911:AWL720911 BGE720911:BGH720911 BQA720911:BQD720911 BZW720911:BZZ720911 CJS720911:CJV720911 CTO720911:CTR720911 DDK720911:DDN720911 DNG720911:DNJ720911 DXC720911:DXF720911 EGY720911:EHB720911 EQU720911:EQX720911 FAQ720911:FAT720911 FKM720911:FKP720911 FUI720911:FUL720911 GEE720911:GEH720911 GOA720911:GOD720911 GXW720911:GXZ720911 HHS720911:HHV720911 HRO720911:HRR720911 IBK720911:IBN720911 ILG720911:ILJ720911 IVC720911:IVF720911 JEY720911:JFB720911 JOU720911:JOX720911 JYQ720911:JYT720911 KIM720911:KIP720911 KSI720911:KSL720911 LCE720911:LCH720911 LMA720911:LMD720911 LVW720911:LVZ720911 MFS720911:MFV720911 MPO720911:MPR720911 MZK720911:MZN720911 NJG720911:NJJ720911 NTC720911:NTF720911 OCY720911:ODB720911 OMU720911:OMX720911 OWQ720911:OWT720911 PGM720911:PGP720911 PQI720911:PQL720911 QAE720911:QAH720911 QKA720911:QKD720911 QTW720911:QTZ720911 RDS720911:RDV720911 RNO720911:RNR720911 RXK720911:RXN720911 SHG720911:SHJ720911 SRC720911:SRF720911 TAY720911:TBB720911 TKU720911:TKX720911 TUQ720911:TUT720911 UEM720911:UEP720911 UOI720911:UOL720911 UYE720911:UYH720911 VIA720911:VID720911 VRW720911:VRZ720911 WBS720911:WBV720911 WLO720911:WLR720911 WVK720911:WVN720911 C786447:F786447 IY786447:JB786447 SU786447:SX786447 ACQ786447:ACT786447 AMM786447:AMP786447 AWI786447:AWL786447 BGE786447:BGH786447 BQA786447:BQD786447 BZW786447:BZZ786447 CJS786447:CJV786447 CTO786447:CTR786447 DDK786447:DDN786447 DNG786447:DNJ786447 DXC786447:DXF786447 EGY786447:EHB786447 EQU786447:EQX786447 FAQ786447:FAT786447 FKM786447:FKP786447 FUI786447:FUL786447 GEE786447:GEH786447 GOA786447:GOD786447 GXW786447:GXZ786447 HHS786447:HHV786447 HRO786447:HRR786447 IBK786447:IBN786447 ILG786447:ILJ786447 IVC786447:IVF786447 JEY786447:JFB786447 JOU786447:JOX786447 JYQ786447:JYT786447 KIM786447:KIP786447 KSI786447:KSL786447 LCE786447:LCH786447 LMA786447:LMD786447 LVW786447:LVZ786447 MFS786447:MFV786447 MPO786447:MPR786447 MZK786447:MZN786447 NJG786447:NJJ786447 NTC786447:NTF786447 OCY786447:ODB786447 OMU786447:OMX786447 OWQ786447:OWT786447 PGM786447:PGP786447 PQI786447:PQL786447 QAE786447:QAH786447 QKA786447:QKD786447 QTW786447:QTZ786447 RDS786447:RDV786447 RNO786447:RNR786447 RXK786447:RXN786447 SHG786447:SHJ786447 SRC786447:SRF786447 TAY786447:TBB786447 TKU786447:TKX786447 TUQ786447:TUT786447 UEM786447:UEP786447 UOI786447:UOL786447 UYE786447:UYH786447 VIA786447:VID786447 VRW786447:VRZ786447 WBS786447:WBV786447 WLO786447:WLR786447 WVK786447:WVN786447 C851983:F851983 IY851983:JB851983 SU851983:SX851983 ACQ851983:ACT851983 AMM851983:AMP851983 AWI851983:AWL851983 BGE851983:BGH851983 BQA851983:BQD851983 BZW851983:BZZ851983 CJS851983:CJV851983 CTO851983:CTR851983 DDK851983:DDN851983 DNG851983:DNJ851983 DXC851983:DXF851983 EGY851983:EHB851983 EQU851983:EQX851983 FAQ851983:FAT851983 FKM851983:FKP851983 FUI851983:FUL851983 GEE851983:GEH851983 GOA851983:GOD851983 GXW851983:GXZ851983 HHS851983:HHV851983 HRO851983:HRR851983 IBK851983:IBN851983 ILG851983:ILJ851983 IVC851983:IVF851983 JEY851983:JFB851983 JOU851983:JOX851983 JYQ851983:JYT851983 KIM851983:KIP851983 KSI851983:KSL851983 LCE851983:LCH851983 LMA851983:LMD851983 LVW851983:LVZ851983 MFS851983:MFV851983 MPO851983:MPR851983 MZK851983:MZN851983 NJG851983:NJJ851983 NTC851983:NTF851983 OCY851983:ODB851983 OMU851983:OMX851983 OWQ851983:OWT851983 PGM851983:PGP851983 PQI851983:PQL851983 QAE851983:QAH851983 QKA851983:QKD851983 QTW851983:QTZ851983 RDS851983:RDV851983 RNO851983:RNR851983 RXK851983:RXN851983 SHG851983:SHJ851983 SRC851983:SRF851983 TAY851983:TBB851983 TKU851983:TKX851983 TUQ851983:TUT851983 UEM851983:UEP851983 UOI851983:UOL851983 UYE851983:UYH851983 VIA851983:VID851983 VRW851983:VRZ851983 WBS851983:WBV851983 WLO851983:WLR851983 WVK851983:WVN851983 C917519:F917519 IY917519:JB917519 SU917519:SX917519 ACQ917519:ACT917519 AMM917519:AMP917519 AWI917519:AWL917519 BGE917519:BGH917519 BQA917519:BQD917519 BZW917519:BZZ917519 CJS917519:CJV917519 CTO917519:CTR917519 DDK917519:DDN917519 DNG917519:DNJ917519 DXC917519:DXF917519 EGY917519:EHB917519 EQU917519:EQX917519 FAQ917519:FAT917519 FKM917519:FKP917519 FUI917519:FUL917519 GEE917519:GEH917519 GOA917519:GOD917519 GXW917519:GXZ917519 HHS917519:HHV917519 HRO917519:HRR917519 IBK917519:IBN917519 ILG917519:ILJ917519 IVC917519:IVF917519 JEY917519:JFB917519 JOU917519:JOX917519 JYQ917519:JYT917519 KIM917519:KIP917519 KSI917519:KSL917519 LCE917519:LCH917519 LMA917519:LMD917519 LVW917519:LVZ917519 MFS917519:MFV917519 MPO917519:MPR917519 MZK917519:MZN917519 NJG917519:NJJ917519 NTC917519:NTF917519 OCY917519:ODB917519 OMU917519:OMX917519 OWQ917519:OWT917519 PGM917519:PGP917519 PQI917519:PQL917519 QAE917519:QAH917519 QKA917519:QKD917519 QTW917519:QTZ917519 RDS917519:RDV917519 RNO917519:RNR917519 RXK917519:RXN917519 SHG917519:SHJ917519 SRC917519:SRF917519 TAY917519:TBB917519 TKU917519:TKX917519 TUQ917519:TUT917519 UEM917519:UEP917519 UOI917519:UOL917519 UYE917519:UYH917519 VIA917519:VID917519 VRW917519:VRZ917519 WBS917519:WBV917519 WLO917519:WLR917519 WVK917519:WVN917519 C983055:F983055 IY983055:JB983055 SU983055:SX983055 ACQ983055:ACT983055 AMM983055:AMP983055 AWI983055:AWL983055 BGE983055:BGH983055 BQA983055:BQD983055 BZW983055:BZZ983055 CJS983055:CJV983055 CTO983055:CTR983055 DDK983055:DDN983055 DNG983055:DNJ983055 DXC983055:DXF983055 EGY983055:EHB983055 EQU983055:EQX983055 FAQ983055:FAT983055 FKM983055:FKP983055 FUI983055:FUL983055 GEE983055:GEH983055 GOA983055:GOD983055 GXW983055:GXZ983055 HHS983055:HHV983055 HRO983055:HRR983055 IBK983055:IBN983055 ILG983055:ILJ983055 IVC983055:IVF983055 JEY983055:JFB983055 JOU983055:JOX983055 JYQ983055:JYT983055 KIM983055:KIP983055 KSI983055:KSL983055 LCE983055:LCH983055 LMA983055:LMD983055 LVW983055:LVZ983055 MFS983055:MFV983055 MPO983055:MPR983055 MZK983055:MZN983055 NJG983055:NJJ983055 NTC983055:NTF983055 OCY983055:ODB983055 OMU983055:OMX983055 OWQ983055:OWT983055 PGM983055:PGP983055 PQI983055:PQL983055 QAE983055:QAH983055 QKA983055:QKD983055 QTW983055:QTZ983055 RDS983055:RDV983055 RNO983055:RNR983055 RXK983055:RXN983055 SHG983055:SHJ983055 SRC983055:SRF983055 TAY983055:TBB983055 TKU983055:TKX983055 TUQ983055:TUT983055 UEM983055:UEP983055 UOI983055:UOL983055 UYE983055:UYH983055 VIA983055:VID983055 VRW983055:VRZ983055 WBS983055:WBV983055 WLO983055:WLR983055 WVK983055:WVN983055" xr:uid="{00000000-0002-0000-0100-000001000000}">
      <formula1>$J$4:$J$18</formula1>
    </dataValidation>
    <dataValidation type="list" allowBlank="1" showInputMessage="1" sqref="C14:F14 IY14:JB14 SU14:SX14 ACQ14:ACT14 AMM14:AMP14 AWI14:AWL14 BGE14:BGH14 BQA14:BQD14 BZW14:BZZ14 CJS14:CJV14 CTO14:CTR14 DDK14:DDN14 DNG14:DNJ14 DXC14:DXF14 EGY14:EHB14 EQU14:EQX14 FAQ14:FAT14 FKM14:FKP14 FUI14:FUL14 GEE14:GEH14 GOA14:GOD14 GXW14:GXZ14 HHS14:HHV14 HRO14:HRR14 IBK14:IBN14 ILG14:ILJ14 IVC14:IVF14 JEY14:JFB14 JOU14:JOX14 JYQ14:JYT14 KIM14:KIP14 KSI14:KSL14 LCE14:LCH14 LMA14:LMD14 LVW14:LVZ14 MFS14:MFV14 MPO14:MPR14 MZK14:MZN14 NJG14:NJJ14 NTC14:NTF14 OCY14:ODB14 OMU14:OMX14 OWQ14:OWT14 PGM14:PGP14 PQI14:PQL14 QAE14:QAH14 QKA14:QKD14 QTW14:QTZ14 RDS14:RDV14 RNO14:RNR14 RXK14:RXN14 SHG14:SHJ14 SRC14:SRF14 TAY14:TBB14 TKU14:TKX14 TUQ14:TUT14 UEM14:UEP14 UOI14:UOL14 UYE14:UYH14 VIA14:VID14 VRW14:VRZ14 WBS14:WBV14 WLO14:WLR14 WVK14:WVN14 C65550:F65550 IY65550:JB65550 SU65550:SX65550 ACQ65550:ACT65550 AMM65550:AMP65550 AWI65550:AWL65550 BGE65550:BGH65550 BQA65550:BQD65550 BZW65550:BZZ65550 CJS65550:CJV65550 CTO65550:CTR65550 DDK65550:DDN65550 DNG65550:DNJ65550 DXC65550:DXF65550 EGY65550:EHB65550 EQU65550:EQX65550 FAQ65550:FAT65550 FKM65550:FKP65550 FUI65550:FUL65550 GEE65550:GEH65550 GOA65550:GOD65550 GXW65550:GXZ65550 HHS65550:HHV65550 HRO65550:HRR65550 IBK65550:IBN65550 ILG65550:ILJ65550 IVC65550:IVF65550 JEY65550:JFB65550 JOU65550:JOX65550 JYQ65550:JYT65550 KIM65550:KIP65550 KSI65550:KSL65550 LCE65550:LCH65550 LMA65550:LMD65550 LVW65550:LVZ65550 MFS65550:MFV65550 MPO65550:MPR65550 MZK65550:MZN65550 NJG65550:NJJ65550 NTC65550:NTF65550 OCY65550:ODB65550 OMU65550:OMX65550 OWQ65550:OWT65550 PGM65550:PGP65550 PQI65550:PQL65550 QAE65550:QAH65550 QKA65550:QKD65550 QTW65550:QTZ65550 RDS65550:RDV65550 RNO65550:RNR65550 RXK65550:RXN65550 SHG65550:SHJ65550 SRC65550:SRF65550 TAY65550:TBB65550 TKU65550:TKX65550 TUQ65550:TUT65550 UEM65550:UEP65550 UOI65550:UOL65550 UYE65550:UYH65550 VIA65550:VID65550 VRW65550:VRZ65550 WBS65550:WBV65550 WLO65550:WLR65550 WVK65550:WVN65550 C131086:F131086 IY131086:JB131086 SU131086:SX131086 ACQ131086:ACT131086 AMM131086:AMP131086 AWI131086:AWL131086 BGE131086:BGH131086 BQA131086:BQD131086 BZW131086:BZZ131086 CJS131086:CJV131086 CTO131086:CTR131086 DDK131086:DDN131086 DNG131086:DNJ131086 DXC131086:DXF131086 EGY131086:EHB131086 EQU131086:EQX131086 FAQ131086:FAT131086 FKM131086:FKP131086 FUI131086:FUL131086 GEE131086:GEH131086 GOA131086:GOD131086 GXW131086:GXZ131086 HHS131086:HHV131086 HRO131086:HRR131086 IBK131086:IBN131086 ILG131086:ILJ131086 IVC131086:IVF131086 JEY131086:JFB131086 JOU131086:JOX131086 JYQ131086:JYT131086 KIM131086:KIP131086 KSI131086:KSL131086 LCE131086:LCH131086 LMA131086:LMD131086 LVW131086:LVZ131086 MFS131086:MFV131086 MPO131086:MPR131086 MZK131086:MZN131086 NJG131086:NJJ131086 NTC131086:NTF131086 OCY131086:ODB131086 OMU131086:OMX131086 OWQ131086:OWT131086 PGM131086:PGP131086 PQI131086:PQL131086 QAE131086:QAH131086 QKA131086:QKD131086 QTW131086:QTZ131086 RDS131086:RDV131086 RNO131086:RNR131086 RXK131086:RXN131086 SHG131086:SHJ131086 SRC131086:SRF131086 TAY131086:TBB131086 TKU131086:TKX131086 TUQ131086:TUT131086 UEM131086:UEP131086 UOI131086:UOL131086 UYE131086:UYH131086 VIA131086:VID131086 VRW131086:VRZ131086 WBS131086:WBV131086 WLO131086:WLR131086 WVK131086:WVN131086 C196622:F196622 IY196622:JB196622 SU196622:SX196622 ACQ196622:ACT196622 AMM196622:AMP196622 AWI196622:AWL196622 BGE196622:BGH196622 BQA196622:BQD196622 BZW196622:BZZ196622 CJS196622:CJV196622 CTO196622:CTR196622 DDK196622:DDN196622 DNG196622:DNJ196622 DXC196622:DXF196622 EGY196622:EHB196622 EQU196622:EQX196622 FAQ196622:FAT196622 FKM196622:FKP196622 FUI196622:FUL196622 GEE196622:GEH196622 GOA196622:GOD196622 GXW196622:GXZ196622 HHS196622:HHV196622 HRO196622:HRR196622 IBK196622:IBN196622 ILG196622:ILJ196622 IVC196622:IVF196622 JEY196622:JFB196622 JOU196622:JOX196622 JYQ196622:JYT196622 KIM196622:KIP196622 KSI196622:KSL196622 LCE196622:LCH196622 LMA196622:LMD196622 LVW196622:LVZ196622 MFS196622:MFV196622 MPO196622:MPR196622 MZK196622:MZN196622 NJG196622:NJJ196622 NTC196622:NTF196622 OCY196622:ODB196622 OMU196622:OMX196622 OWQ196622:OWT196622 PGM196622:PGP196622 PQI196622:PQL196622 QAE196622:QAH196622 QKA196622:QKD196622 QTW196622:QTZ196622 RDS196622:RDV196622 RNO196622:RNR196622 RXK196622:RXN196622 SHG196622:SHJ196622 SRC196622:SRF196622 TAY196622:TBB196622 TKU196622:TKX196622 TUQ196622:TUT196622 UEM196622:UEP196622 UOI196622:UOL196622 UYE196622:UYH196622 VIA196622:VID196622 VRW196622:VRZ196622 WBS196622:WBV196622 WLO196622:WLR196622 WVK196622:WVN196622 C262158:F262158 IY262158:JB262158 SU262158:SX262158 ACQ262158:ACT262158 AMM262158:AMP262158 AWI262158:AWL262158 BGE262158:BGH262158 BQA262158:BQD262158 BZW262158:BZZ262158 CJS262158:CJV262158 CTO262158:CTR262158 DDK262158:DDN262158 DNG262158:DNJ262158 DXC262158:DXF262158 EGY262158:EHB262158 EQU262158:EQX262158 FAQ262158:FAT262158 FKM262158:FKP262158 FUI262158:FUL262158 GEE262158:GEH262158 GOA262158:GOD262158 GXW262158:GXZ262158 HHS262158:HHV262158 HRO262158:HRR262158 IBK262158:IBN262158 ILG262158:ILJ262158 IVC262158:IVF262158 JEY262158:JFB262158 JOU262158:JOX262158 JYQ262158:JYT262158 KIM262158:KIP262158 KSI262158:KSL262158 LCE262158:LCH262158 LMA262158:LMD262158 LVW262158:LVZ262158 MFS262158:MFV262158 MPO262158:MPR262158 MZK262158:MZN262158 NJG262158:NJJ262158 NTC262158:NTF262158 OCY262158:ODB262158 OMU262158:OMX262158 OWQ262158:OWT262158 PGM262158:PGP262158 PQI262158:PQL262158 QAE262158:QAH262158 QKA262158:QKD262158 QTW262158:QTZ262158 RDS262158:RDV262158 RNO262158:RNR262158 RXK262158:RXN262158 SHG262158:SHJ262158 SRC262158:SRF262158 TAY262158:TBB262158 TKU262158:TKX262158 TUQ262158:TUT262158 UEM262158:UEP262158 UOI262158:UOL262158 UYE262158:UYH262158 VIA262158:VID262158 VRW262158:VRZ262158 WBS262158:WBV262158 WLO262158:WLR262158 WVK262158:WVN262158 C327694:F327694 IY327694:JB327694 SU327694:SX327694 ACQ327694:ACT327694 AMM327694:AMP327694 AWI327694:AWL327694 BGE327694:BGH327694 BQA327694:BQD327694 BZW327694:BZZ327694 CJS327694:CJV327694 CTO327694:CTR327694 DDK327694:DDN327694 DNG327694:DNJ327694 DXC327694:DXF327694 EGY327694:EHB327694 EQU327694:EQX327694 FAQ327694:FAT327694 FKM327694:FKP327694 FUI327694:FUL327694 GEE327694:GEH327694 GOA327694:GOD327694 GXW327694:GXZ327694 HHS327694:HHV327694 HRO327694:HRR327694 IBK327694:IBN327694 ILG327694:ILJ327694 IVC327694:IVF327694 JEY327694:JFB327694 JOU327694:JOX327694 JYQ327694:JYT327694 KIM327694:KIP327694 KSI327694:KSL327694 LCE327694:LCH327694 LMA327694:LMD327694 LVW327694:LVZ327694 MFS327694:MFV327694 MPO327694:MPR327694 MZK327694:MZN327694 NJG327694:NJJ327694 NTC327694:NTF327694 OCY327694:ODB327694 OMU327694:OMX327694 OWQ327694:OWT327694 PGM327694:PGP327694 PQI327694:PQL327694 QAE327694:QAH327694 QKA327694:QKD327694 QTW327694:QTZ327694 RDS327694:RDV327694 RNO327694:RNR327694 RXK327694:RXN327694 SHG327694:SHJ327694 SRC327694:SRF327694 TAY327694:TBB327694 TKU327694:TKX327694 TUQ327694:TUT327694 UEM327694:UEP327694 UOI327694:UOL327694 UYE327694:UYH327694 VIA327694:VID327694 VRW327694:VRZ327694 WBS327694:WBV327694 WLO327694:WLR327694 WVK327694:WVN327694 C393230:F393230 IY393230:JB393230 SU393230:SX393230 ACQ393230:ACT393230 AMM393230:AMP393230 AWI393230:AWL393230 BGE393230:BGH393230 BQA393230:BQD393230 BZW393230:BZZ393230 CJS393230:CJV393230 CTO393230:CTR393230 DDK393230:DDN393230 DNG393230:DNJ393230 DXC393230:DXF393230 EGY393230:EHB393230 EQU393230:EQX393230 FAQ393230:FAT393230 FKM393230:FKP393230 FUI393230:FUL393230 GEE393230:GEH393230 GOA393230:GOD393230 GXW393230:GXZ393230 HHS393230:HHV393230 HRO393230:HRR393230 IBK393230:IBN393230 ILG393230:ILJ393230 IVC393230:IVF393230 JEY393230:JFB393230 JOU393230:JOX393230 JYQ393230:JYT393230 KIM393230:KIP393230 KSI393230:KSL393230 LCE393230:LCH393230 LMA393230:LMD393230 LVW393230:LVZ393230 MFS393230:MFV393230 MPO393230:MPR393230 MZK393230:MZN393230 NJG393230:NJJ393230 NTC393230:NTF393230 OCY393230:ODB393230 OMU393230:OMX393230 OWQ393230:OWT393230 PGM393230:PGP393230 PQI393230:PQL393230 QAE393230:QAH393230 QKA393230:QKD393230 QTW393230:QTZ393230 RDS393230:RDV393230 RNO393230:RNR393230 RXK393230:RXN393230 SHG393230:SHJ393230 SRC393230:SRF393230 TAY393230:TBB393230 TKU393230:TKX393230 TUQ393230:TUT393230 UEM393230:UEP393230 UOI393230:UOL393230 UYE393230:UYH393230 VIA393230:VID393230 VRW393230:VRZ393230 WBS393230:WBV393230 WLO393230:WLR393230 WVK393230:WVN393230 C458766:F458766 IY458766:JB458766 SU458766:SX458766 ACQ458766:ACT458766 AMM458766:AMP458766 AWI458766:AWL458766 BGE458766:BGH458766 BQA458766:BQD458766 BZW458766:BZZ458766 CJS458766:CJV458766 CTO458766:CTR458766 DDK458766:DDN458766 DNG458766:DNJ458766 DXC458766:DXF458766 EGY458766:EHB458766 EQU458766:EQX458766 FAQ458766:FAT458766 FKM458766:FKP458766 FUI458766:FUL458766 GEE458766:GEH458766 GOA458766:GOD458766 GXW458766:GXZ458766 HHS458766:HHV458766 HRO458766:HRR458766 IBK458766:IBN458766 ILG458766:ILJ458766 IVC458766:IVF458766 JEY458766:JFB458766 JOU458766:JOX458766 JYQ458766:JYT458766 KIM458766:KIP458766 KSI458766:KSL458766 LCE458766:LCH458766 LMA458766:LMD458766 LVW458766:LVZ458766 MFS458766:MFV458766 MPO458766:MPR458766 MZK458766:MZN458766 NJG458766:NJJ458766 NTC458766:NTF458766 OCY458766:ODB458766 OMU458766:OMX458766 OWQ458766:OWT458766 PGM458766:PGP458766 PQI458766:PQL458766 QAE458766:QAH458766 QKA458766:QKD458766 QTW458766:QTZ458766 RDS458766:RDV458766 RNO458766:RNR458766 RXK458766:RXN458766 SHG458766:SHJ458766 SRC458766:SRF458766 TAY458766:TBB458766 TKU458766:TKX458766 TUQ458766:TUT458766 UEM458766:UEP458766 UOI458766:UOL458766 UYE458766:UYH458766 VIA458766:VID458766 VRW458766:VRZ458766 WBS458766:WBV458766 WLO458766:WLR458766 WVK458766:WVN458766 C524302:F524302 IY524302:JB524302 SU524302:SX524302 ACQ524302:ACT524302 AMM524302:AMP524302 AWI524302:AWL524302 BGE524302:BGH524302 BQA524302:BQD524302 BZW524302:BZZ524302 CJS524302:CJV524302 CTO524302:CTR524302 DDK524302:DDN524302 DNG524302:DNJ524302 DXC524302:DXF524302 EGY524302:EHB524302 EQU524302:EQX524302 FAQ524302:FAT524302 FKM524302:FKP524302 FUI524302:FUL524302 GEE524302:GEH524302 GOA524302:GOD524302 GXW524302:GXZ524302 HHS524302:HHV524302 HRO524302:HRR524302 IBK524302:IBN524302 ILG524302:ILJ524302 IVC524302:IVF524302 JEY524302:JFB524302 JOU524302:JOX524302 JYQ524302:JYT524302 KIM524302:KIP524302 KSI524302:KSL524302 LCE524302:LCH524302 LMA524302:LMD524302 LVW524302:LVZ524302 MFS524302:MFV524302 MPO524302:MPR524302 MZK524302:MZN524302 NJG524302:NJJ524302 NTC524302:NTF524302 OCY524302:ODB524302 OMU524302:OMX524302 OWQ524302:OWT524302 PGM524302:PGP524302 PQI524302:PQL524302 QAE524302:QAH524302 QKA524302:QKD524302 QTW524302:QTZ524302 RDS524302:RDV524302 RNO524302:RNR524302 RXK524302:RXN524302 SHG524302:SHJ524302 SRC524302:SRF524302 TAY524302:TBB524302 TKU524302:TKX524302 TUQ524302:TUT524302 UEM524302:UEP524302 UOI524302:UOL524302 UYE524302:UYH524302 VIA524302:VID524302 VRW524302:VRZ524302 WBS524302:WBV524302 WLO524302:WLR524302 WVK524302:WVN524302 C589838:F589838 IY589838:JB589838 SU589838:SX589838 ACQ589838:ACT589838 AMM589838:AMP589838 AWI589838:AWL589838 BGE589838:BGH589838 BQA589838:BQD589838 BZW589838:BZZ589838 CJS589838:CJV589838 CTO589838:CTR589838 DDK589838:DDN589838 DNG589838:DNJ589838 DXC589838:DXF589838 EGY589838:EHB589838 EQU589838:EQX589838 FAQ589838:FAT589838 FKM589838:FKP589838 FUI589838:FUL589838 GEE589838:GEH589838 GOA589838:GOD589838 GXW589838:GXZ589838 HHS589838:HHV589838 HRO589838:HRR589838 IBK589838:IBN589838 ILG589838:ILJ589838 IVC589838:IVF589838 JEY589838:JFB589838 JOU589838:JOX589838 JYQ589838:JYT589838 KIM589838:KIP589838 KSI589838:KSL589838 LCE589838:LCH589838 LMA589838:LMD589838 LVW589838:LVZ589838 MFS589838:MFV589838 MPO589838:MPR589838 MZK589838:MZN589838 NJG589838:NJJ589838 NTC589838:NTF589838 OCY589838:ODB589838 OMU589838:OMX589838 OWQ589838:OWT589838 PGM589838:PGP589838 PQI589838:PQL589838 QAE589838:QAH589838 QKA589838:QKD589838 QTW589838:QTZ589838 RDS589838:RDV589838 RNO589838:RNR589838 RXK589838:RXN589838 SHG589838:SHJ589838 SRC589838:SRF589838 TAY589838:TBB589838 TKU589838:TKX589838 TUQ589838:TUT589838 UEM589838:UEP589838 UOI589838:UOL589838 UYE589838:UYH589838 VIA589838:VID589838 VRW589838:VRZ589838 WBS589838:WBV589838 WLO589838:WLR589838 WVK589838:WVN589838 C655374:F655374 IY655374:JB655374 SU655374:SX655374 ACQ655374:ACT655374 AMM655374:AMP655374 AWI655374:AWL655374 BGE655374:BGH655374 BQA655374:BQD655374 BZW655374:BZZ655374 CJS655374:CJV655374 CTO655374:CTR655374 DDK655374:DDN655374 DNG655374:DNJ655374 DXC655374:DXF655374 EGY655374:EHB655374 EQU655374:EQX655374 FAQ655374:FAT655374 FKM655374:FKP655374 FUI655374:FUL655374 GEE655374:GEH655374 GOA655374:GOD655374 GXW655374:GXZ655374 HHS655374:HHV655374 HRO655374:HRR655374 IBK655374:IBN655374 ILG655374:ILJ655374 IVC655374:IVF655374 JEY655374:JFB655374 JOU655374:JOX655374 JYQ655374:JYT655374 KIM655374:KIP655374 KSI655374:KSL655374 LCE655374:LCH655374 LMA655374:LMD655374 LVW655374:LVZ655374 MFS655374:MFV655374 MPO655374:MPR655374 MZK655374:MZN655374 NJG655374:NJJ655374 NTC655374:NTF655374 OCY655374:ODB655374 OMU655374:OMX655374 OWQ655374:OWT655374 PGM655374:PGP655374 PQI655374:PQL655374 QAE655374:QAH655374 QKA655374:QKD655374 QTW655374:QTZ655374 RDS655374:RDV655374 RNO655374:RNR655374 RXK655374:RXN655374 SHG655374:SHJ655374 SRC655374:SRF655374 TAY655374:TBB655374 TKU655374:TKX655374 TUQ655374:TUT655374 UEM655374:UEP655374 UOI655374:UOL655374 UYE655374:UYH655374 VIA655374:VID655374 VRW655374:VRZ655374 WBS655374:WBV655374 WLO655374:WLR655374 WVK655374:WVN655374 C720910:F720910 IY720910:JB720910 SU720910:SX720910 ACQ720910:ACT720910 AMM720910:AMP720910 AWI720910:AWL720910 BGE720910:BGH720910 BQA720910:BQD720910 BZW720910:BZZ720910 CJS720910:CJV720910 CTO720910:CTR720910 DDK720910:DDN720910 DNG720910:DNJ720910 DXC720910:DXF720910 EGY720910:EHB720910 EQU720910:EQX720910 FAQ720910:FAT720910 FKM720910:FKP720910 FUI720910:FUL720910 GEE720910:GEH720910 GOA720910:GOD720910 GXW720910:GXZ720910 HHS720910:HHV720910 HRO720910:HRR720910 IBK720910:IBN720910 ILG720910:ILJ720910 IVC720910:IVF720910 JEY720910:JFB720910 JOU720910:JOX720910 JYQ720910:JYT720910 KIM720910:KIP720910 KSI720910:KSL720910 LCE720910:LCH720910 LMA720910:LMD720910 LVW720910:LVZ720910 MFS720910:MFV720910 MPO720910:MPR720910 MZK720910:MZN720910 NJG720910:NJJ720910 NTC720910:NTF720910 OCY720910:ODB720910 OMU720910:OMX720910 OWQ720910:OWT720910 PGM720910:PGP720910 PQI720910:PQL720910 QAE720910:QAH720910 QKA720910:QKD720910 QTW720910:QTZ720910 RDS720910:RDV720910 RNO720910:RNR720910 RXK720910:RXN720910 SHG720910:SHJ720910 SRC720910:SRF720910 TAY720910:TBB720910 TKU720910:TKX720910 TUQ720910:TUT720910 UEM720910:UEP720910 UOI720910:UOL720910 UYE720910:UYH720910 VIA720910:VID720910 VRW720910:VRZ720910 WBS720910:WBV720910 WLO720910:WLR720910 WVK720910:WVN720910 C786446:F786446 IY786446:JB786446 SU786446:SX786446 ACQ786446:ACT786446 AMM786446:AMP786446 AWI786446:AWL786446 BGE786446:BGH786446 BQA786446:BQD786446 BZW786446:BZZ786446 CJS786446:CJV786446 CTO786446:CTR786446 DDK786446:DDN786446 DNG786446:DNJ786446 DXC786446:DXF786446 EGY786446:EHB786446 EQU786446:EQX786446 FAQ786446:FAT786446 FKM786446:FKP786446 FUI786446:FUL786446 GEE786446:GEH786446 GOA786446:GOD786446 GXW786446:GXZ786446 HHS786446:HHV786446 HRO786446:HRR786446 IBK786446:IBN786446 ILG786446:ILJ786446 IVC786446:IVF786446 JEY786446:JFB786446 JOU786446:JOX786446 JYQ786446:JYT786446 KIM786446:KIP786446 KSI786446:KSL786446 LCE786446:LCH786446 LMA786446:LMD786446 LVW786446:LVZ786446 MFS786446:MFV786446 MPO786446:MPR786446 MZK786446:MZN786446 NJG786446:NJJ786446 NTC786446:NTF786446 OCY786446:ODB786446 OMU786446:OMX786446 OWQ786446:OWT786446 PGM786446:PGP786446 PQI786446:PQL786446 QAE786446:QAH786446 QKA786446:QKD786446 QTW786446:QTZ786446 RDS786446:RDV786446 RNO786446:RNR786446 RXK786446:RXN786446 SHG786446:SHJ786446 SRC786446:SRF786446 TAY786446:TBB786446 TKU786446:TKX786446 TUQ786446:TUT786446 UEM786446:UEP786446 UOI786446:UOL786446 UYE786446:UYH786446 VIA786446:VID786446 VRW786446:VRZ786446 WBS786446:WBV786446 WLO786446:WLR786446 WVK786446:WVN786446 C851982:F851982 IY851982:JB851982 SU851982:SX851982 ACQ851982:ACT851982 AMM851982:AMP851982 AWI851982:AWL851982 BGE851982:BGH851982 BQA851982:BQD851982 BZW851982:BZZ851982 CJS851982:CJV851982 CTO851982:CTR851982 DDK851982:DDN851982 DNG851982:DNJ851982 DXC851982:DXF851982 EGY851982:EHB851982 EQU851982:EQX851982 FAQ851982:FAT851982 FKM851982:FKP851982 FUI851982:FUL851982 GEE851982:GEH851982 GOA851982:GOD851982 GXW851982:GXZ851982 HHS851982:HHV851982 HRO851982:HRR851982 IBK851982:IBN851982 ILG851982:ILJ851982 IVC851982:IVF851982 JEY851982:JFB851982 JOU851982:JOX851982 JYQ851982:JYT851982 KIM851982:KIP851982 KSI851982:KSL851982 LCE851982:LCH851982 LMA851982:LMD851982 LVW851982:LVZ851982 MFS851982:MFV851982 MPO851982:MPR851982 MZK851982:MZN851982 NJG851982:NJJ851982 NTC851982:NTF851982 OCY851982:ODB851982 OMU851982:OMX851982 OWQ851982:OWT851982 PGM851982:PGP851982 PQI851982:PQL851982 QAE851982:QAH851982 QKA851982:QKD851982 QTW851982:QTZ851982 RDS851982:RDV851982 RNO851982:RNR851982 RXK851982:RXN851982 SHG851982:SHJ851982 SRC851982:SRF851982 TAY851982:TBB851982 TKU851982:TKX851982 TUQ851982:TUT851982 UEM851982:UEP851982 UOI851982:UOL851982 UYE851982:UYH851982 VIA851982:VID851982 VRW851982:VRZ851982 WBS851982:WBV851982 WLO851982:WLR851982 WVK851982:WVN851982 C917518:F917518 IY917518:JB917518 SU917518:SX917518 ACQ917518:ACT917518 AMM917518:AMP917518 AWI917518:AWL917518 BGE917518:BGH917518 BQA917518:BQD917518 BZW917518:BZZ917518 CJS917518:CJV917518 CTO917518:CTR917518 DDK917518:DDN917518 DNG917518:DNJ917518 DXC917518:DXF917518 EGY917518:EHB917518 EQU917518:EQX917518 FAQ917518:FAT917518 FKM917518:FKP917518 FUI917518:FUL917518 GEE917518:GEH917518 GOA917518:GOD917518 GXW917518:GXZ917518 HHS917518:HHV917518 HRO917518:HRR917518 IBK917518:IBN917518 ILG917518:ILJ917518 IVC917518:IVF917518 JEY917518:JFB917518 JOU917518:JOX917518 JYQ917518:JYT917518 KIM917518:KIP917518 KSI917518:KSL917518 LCE917518:LCH917518 LMA917518:LMD917518 LVW917518:LVZ917518 MFS917518:MFV917518 MPO917518:MPR917518 MZK917518:MZN917518 NJG917518:NJJ917518 NTC917518:NTF917518 OCY917518:ODB917518 OMU917518:OMX917518 OWQ917518:OWT917518 PGM917518:PGP917518 PQI917518:PQL917518 QAE917518:QAH917518 QKA917518:QKD917518 QTW917518:QTZ917518 RDS917518:RDV917518 RNO917518:RNR917518 RXK917518:RXN917518 SHG917518:SHJ917518 SRC917518:SRF917518 TAY917518:TBB917518 TKU917518:TKX917518 TUQ917518:TUT917518 UEM917518:UEP917518 UOI917518:UOL917518 UYE917518:UYH917518 VIA917518:VID917518 VRW917518:VRZ917518 WBS917518:WBV917518 WLO917518:WLR917518 WVK917518:WVN917518 C983054:F983054 IY983054:JB983054 SU983054:SX983054 ACQ983054:ACT983054 AMM983054:AMP983054 AWI983054:AWL983054 BGE983054:BGH983054 BQA983054:BQD983054 BZW983054:BZZ983054 CJS983054:CJV983054 CTO983054:CTR983054 DDK983054:DDN983054 DNG983054:DNJ983054 DXC983054:DXF983054 EGY983054:EHB983054 EQU983054:EQX983054 FAQ983054:FAT983054 FKM983054:FKP983054 FUI983054:FUL983054 GEE983054:GEH983054 GOA983054:GOD983054 GXW983054:GXZ983054 HHS983054:HHV983054 HRO983054:HRR983054 IBK983054:IBN983054 ILG983054:ILJ983054 IVC983054:IVF983054 JEY983054:JFB983054 JOU983054:JOX983054 JYQ983054:JYT983054 KIM983054:KIP983054 KSI983054:KSL983054 LCE983054:LCH983054 LMA983054:LMD983054 LVW983054:LVZ983054 MFS983054:MFV983054 MPO983054:MPR983054 MZK983054:MZN983054 NJG983054:NJJ983054 NTC983054:NTF983054 OCY983054:ODB983054 OMU983054:OMX983054 OWQ983054:OWT983054 PGM983054:PGP983054 PQI983054:PQL983054 QAE983054:QAH983054 QKA983054:QKD983054 QTW983054:QTZ983054 RDS983054:RDV983054 RNO983054:RNR983054 RXK983054:RXN983054 SHG983054:SHJ983054 SRC983054:SRF983054 TAY983054:TBB983054 TKU983054:TKX983054 TUQ983054:TUT983054 UEM983054:UEP983054 UOI983054:UOL983054 UYE983054:UYH983054 VIA983054:VID983054 VRW983054:VRZ983054 WBS983054:WBV983054 WLO983054:WLR983054 WVK983054:WVN983054" xr:uid="{00000000-0002-0000-0100-000002000000}">
      <formula1>$I$4:$I$17</formula1>
    </dataValidation>
    <dataValidation type="list" showInputMessage="1" sqref="C25:F25 IY25:JB25 SU25:SX25 ACQ25:ACT25 AMM25:AMP25 AWI25:AWL25 BGE25:BGH25 BQA25:BQD25 BZW25:BZZ25 CJS25:CJV25 CTO25:CTR25 DDK25:DDN25 DNG25:DNJ25 DXC25:DXF25 EGY25:EHB25 EQU25:EQX25 FAQ25:FAT25 FKM25:FKP25 FUI25:FUL25 GEE25:GEH25 GOA25:GOD25 GXW25:GXZ25 HHS25:HHV25 HRO25:HRR25 IBK25:IBN25 ILG25:ILJ25 IVC25:IVF25 JEY25:JFB25 JOU25:JOX25 JYQ25:JYT25 KIM25:KIP25 KSI25:KSL25 LCE25:LCH25 LMA25:LMD25 LVW25:LVZ25 MFS25:MFV25 MPO25:MPR25 MZK25:MZN25 NJG25:NJJ25 NTC25:NTF25 OCY25:ODB25 OMU25:OMX25 OWQ25:OWT25 PGM25:PGP25 PQI25:PQL25 QAE25:QAH25 QKA25:QKD25 QTW25:QTZ25 RDS25:RDV25 RNO25:RNR25 RXK25:RXN25 SHG25:SHJ25 SRC25:SRF25 TAY25:TBB25 TKU25:TKX25 TUQ25:TUT25 UEM25:UEP25 UOI25:UOL25 UYE25:UYH25 VIA25:VID25 VRW25:VRZ25 WBS25:WBV25 WLO25:WLR25 WVK25:WVN25 C65561:F65561 IY65561:JB65561 SU65561:SX65561 ACQ65561:ACT65561 AMM65561:AMP65561 AWI65561:AWL65561 BGE65561:BGH65561 BQA65561:BQD65561 BZW65561:BZZ65561 CJS65561:CJV65561 CTO65561:CTR65561 DDK65561:DDN65561 DNG65561:DNJ65561 DXC65561:DXF65561 EGY65561:EHB65561 EQU65561:EQX65561 FAQ65561:FAT65561 FKM65561:FKP65561 FUI65561:FUL65561 GEE65561:GEH65561 GOA65561:GOD65561 GXW65561:GXZ65561 HHS65561:HHV65561 HRO65561:HRR65561 IBK65561:IBN65561 ILG65561:ILJ65561 IVC65561:IVF65561 JEY65561:JFB65561 JOU65561:JOX65561 JYQ65561:JYT65561 KIM65561:KIP65561 KSI65561:KSL65561 LCE65561:LCH65561 LMA65561:LMD65561 LVW65561:LVZ65561 MFS65561:MFV65561 MPO65561:MPR65561 MZK65561:MZN65561 NJG65561:NJJ65561 NTC65561:NTF65561 OCY65561:ODB65561 OMU65561:OMX65561 OWQ65561:OWT65561 PGM65561:PGP65561 PQI65561:PQL65561 QAE65561:QAH65561 QKA65561:QKD65561 QTW65561:QTZ65561 RDS65561:RDV65561 RNO65561:RNR65561 RXK65561:RXN65561 SHG65561:SHJ65561 SRC65561:SRF65561 TAY65561:TBB65561 TKU65561:TKX65561 TUQ65561:TUT65561 UEM65561:UEP65561 UOI65561:UOL65561 UYE65561:UYH65561 VIA65561:VID65561 VRW65561:VRZ65561 WBS65561:WBV65561 WLO65561:WLR65561 WVK65561:WVN65561 C131097:F131097 IY131097:JB131097 SU131097:SX131097 ACQ131097:ACT131097 AMM131097:AMP131097 AWI131097:AWL131097 BGE131097:BGH131097 BQA131097:BQD131097 BZW131097:BZZ131097 CJS131097:CJV131097 CTO131097:CTR131097 DDK131097:DDN131097 DNG131097:DNJ131097 DXC131097:DXF131097 EGY131097:EHB131097 EQU131097:EQX131097 FAQ131097:FAT131097 FKM131097:FKP131097 FUI131097:FUL131097 GEE131097:GEH131097 GOA131097:GOD131097 GXW131097:GXZ131097 HHS131097:HHV131097 HRO131097:HRR131097 IBK131097:IBN131097 ILG131097:ILJ131097 IVC131097:IVF131097 JEY131097:JFB131097 JOU131097:JOX131097 JYQ131097:JYT131097 KIM131097:KIP131097 KSI131097:KSL131097 LCE131097:LCH131097 LMA131097:LMD131097 LVW131097:LVZ131097 MFS131097:MFV131097 MPO131097:MPR131097 MZK131097:MZN131097 NJG131097:NJJ131097 NTC131097:NTF131097 OCY131097:ODB131097 OMU131097:OMX131097 OWQ131097:OWT131097 PGM131097:PGP131097 PQI131097:PQL131097 QAE131097:QAH131097 QKA131097:QKD131097 QTW131097:QTZ131097 RDS131097:RDV131097 RNO131097:RNR131097 RXK131097:RXN131097 SHG131097:SHJ131097 SRC131097:SRF131097 TAY131097:TBB131097 TKU131097:TKX131097 TUQ131097:TUT131097 UEM131097:UEP131097 UOI131097:UOL131097 UYE131097:UYH131097 VIA131097:VID131097 VRW131097:VRZ131097 WBS131097:WBV131097 WLO131097:WLR131097 WVK131097:WVN131097 C196633:F196633 IY196633:JB196633 SU196633:SX196633 ACQ196633:ACT196633 AMM196633:AMP196633 AWI196633:AWL196633 BGE196633:BGH196633 BQA196633:BQD196633 BZW196633:BZZ196633 CJS196633:CJV196633 CTO196633:CTR196633 DDK196633:DDN196633 DNG196633:DNJ196633 DXC196633:DXF196633 EGY196633:EHB196633 EQU196633:EQX196633 FAQ196633:FAT196633 FKM196633:FKP196633 FUI196633:FUL196633 GEE196633:GEH196633 GOA196633:GOD196633 GXW196633:GXZ196633 HHS196633:HHV196633 HRO196633:HRR196633 IBK196633:IBN196633 ILG196633:ILJ196633 IVC196633:IVF196633 JEY196633:JFB196633 JOU196633:JOX196633 JYQ196633:JYT196633 KIM196633:KIP196633 KSI196633:KSL196633 LCE196633:LCH196633 LMA196633:LMD196633 LVW196633:LVZ196633 MFS196633:MFV196633 MPO196633:MPR196633 MZK196633:MZN196633 NJG196633:NJJ196633 NTC196633:NTF196633 OCY196633:ODB196633 OMU196633:OMX196633 OWQ196633:OWT196633 PGM196633:PGP196633 PQI196633:PQL196633 QAE196633:QAH196633 QKA196633:QKD196633 QTW196633:QTZ196633 RDS196633:RDV196633 RNO196633:RNR196633 RXK196633:RXN196633 SHG196633:SHJ196633 SRC196633:SRF196633 TAY196633:TBB196633 TKU196633:TKX196633 TUQ196633:TUT196633 UEM196633:UEP196633 UOI196633:UOL196633 UYE196633:UYH196633 VIA196633:VID196633 VRW196633:VRZ196633 WBS196633:WBV196633 WLO196633:WLR196633 WVK196633:WVN196633 C262169:F262169 IY262169:JB262169 SU262169:SX262169 ACQ262169:ACT262169 AMM262169:AMP262169 AWI262169:AWL262169 BGE262169:BGH262169 BQA262169:BQD262169 BZW262169:BZZ262169 CJS262169:CJV262169 CTO262169:CTR262169 DDK262169:DDN262169 DNG262169:DNJ262169 DXC262169:DXF262169 EGY262169:EHB262169 EQU262169:EQX262169 FAQ262169:FAT262169 FKM262169:FKP262169 FUI262169:FUL262169 GEE262169:GEH262169 GOA262169:GOD262169 GXW262169:GXZ262169 HHS262169:HHV262169 HRO262169:HRR262169 IBK262169:IBN262169 ILG262169:ILJ262169 IVC262169:IVF262169 JEY262169:JFB262169 JOU262169:JOX262169 JYQ262169:JYT262169 KIM262169:KIP262169 KSI262169:KSL262169 LCE262169:LCH262169 LMA262169:LMD262169 LVW262169:LVZ262169 MFS262169:MFV262169 MPO262169:MPR262169 MZK262169:MZN262169 NJG262169:NJJ262169 NTC262169:NTF262169 OCY262169:ODB262169 OMU262169:OMX262169 OWQ262169:OWT262169 PGM262169:PGP262169 PQI262169:PQL262169 QAE262169:QAH262169 QKA262169:QKD262169 QTW262169:QTZ262169 RDS262169:RDV262169 RNO262169:RNR262169 RXK262169:RXN262169 SHG262169:SHJ262169 SRC262169:SRF262169 TAY262169:TBB262169 TKU262169:TKX262169 TUQ262169:TUT262169 UEM262169:UEP262169 UOI262169:UOL262169 UYE262169:UYH262169 VIA262169:VID262169 VRW262169:VRZ262169 WBS262169:WBV262169 WLO262169:WLR262169 WVK262169:WVN262169 C327705:F327705 IY327705:JB327705 SU327705:SX327705 ACQ327705:ACT327705 AMM327705:AMP327705 AWI327705:AWL327705 BGE327705:BGH327705 BQA327705:BQD327705 BZW327705:BZZ327705 CJS327705:CJV327705 CTO327705:CTR327705 DDK327705:DDN327705 DNG327705:DNJ327705 DXC327705:DXF327705 EGY327705:EHB327705 EQU327705:EQX327705 FAQ327705:FAT327705 FKM327705:FKP327705 FUI327705:FUL327705 GEE327705:GEH327705 GOA327705:GOD327705 GXW327705:GXZ327705 HHS327705:HHV327705 HRO327705:HRR327705 IBK327705:IBN327705 ILG327705:ILJ327705 IVC327705:IVF327705 JEY327705:JFB327705 JOU327705:JOX327705 JYQ327705:JYT327705 KIM327705:KIP327705 KSI327705:KSL327705 LCE327705:LCH327705 LMA327705:LMD327705 LVW327705:LVZ327705 MFS327705:MFV327705 MPO327705:MPR327705 MZK327705:MZN327705 NJG327705:NJJ327705 NTC327705:NTF327705 OCY327705:ODB327705 OMU327705:OMX327705 OWQ327705:OWT327705 PGM327705:PGP327705 PQI327705:PQL327705 QAE327705:QAH327705 QKA327705:QKD327705 QTW327705:QTZ327705 RDS327705:RDV327705 RNO327705:RNR327705 RXK327705:RXN327705 SHG327705:SHJ327705 SRC327705:SRF327705 TAY327705:TBB327705 TKU327705:TKX327705 TUQ327705:TUT327705 UEM327705:UEP327705 UOI327705:UOL327705 UYE327705:UYH327705 VIA327705:VID327705 VRW327705:VRZ327705 WBS327705:WBV327705 WLO327705:WLR327705 WVK327705:WVN327705 C393241:F393241 IY393241:JB393241 SU393241:SX393241 ACQ393241:ACT393241 AMM393241:AMP393241 AWI393241:AWL393241 BGE393241:BGH393241 BQA393241:BQD393241 BZW393241:BZZ393241 CJS393241:CJV393241 CTO393241:CTR393241 DDK393241:DDN393241 DNG393241:DNJ393241 DXC393241:DXF393241 EGY393241:EHB393241 EQU393241:EQX393241 FAQ393241:FAT393241 FKM393241:FKP393241 FUI393241:FUL393241 GEE393241:GEH393241 GOA393241:GOD393241 GXW393241:GXZ393241 HHS393241:HHV393241 HRO393241:HRR393241 IBK393241:IBN393241 ILG393241:ILJ393241 IVC393241:IVF393241 JEY393241:JFB393241 JOU393241:JOX393241 JYQ393241:JYT393241 KIM393241:KIP393241 KSI393241:KSL393241 LCE393241:LCH393241 LMA393241:LMD393241 LVW393241:LVZ393241 MFS393241:MFV393241 MPO393241:MPR393241 MZK393241:MZN393241 NJG393241:NJJ393241 NTC393241:NTF393241 OCY393241:ODB393241 OMU393241:OMX393241 OWQ393241:OWT393241 PGM393241:PGP393241 PQI393241:PQL393241 QAE393241:QAH393241 QKA393241:QKD393241 QTW393241:QTZ393241 RDS393241:RDV393241 RNO393241:RNR393241 RXK393241:RXN393241 SHG393241:SHJ393241 SRC393241:SRF393241 TAY393241:TBB393241 TKU393241:TKX393241 TUQ393241:TUT393241 UEM393241:UEP393241 UOI393241:UOL393241 UYE393241:UYH393241 VIA393241:VID393241 VRW393241:VRZ393241 WBS393241:WBV393241 WLO393241:WLR393241 WVK393241:WVN393241 C458777:F458777 IY458777:JB458777 SU458777:SX458777 ACQ458777:ACT458777 AMM458777:AMP458777 AWI458777:AWL458777 BGE458777:BGH458777 BQA458777:BQD458777 BZW458777:BZZ458777 CJS458777:CJV458777 CTO458777:CTR458777 DDK458777:DDN458777 DNG458777:DNJ458777 DXC458777:DXF458777 EGY458777:EHB458777 EQU458777:EQX458777 FAQ458777:FAT458777 FKM458777:FKP458777 FUI458777:FUL458777 GEE458777:GEH458777 GOA458777:GOD458777 GXW458777:GXZ458777 HHS458777:HHV458777 HRO458777:HRR458777 IBK458777:IBN458777 ILG458777:ILJ458777 IVC458777:IVF458777 JEY458777:JFB458777 JOU458777:JOX458777 JYQ458777:JYT458777 KIM458777:KIP458777 KSI458777:KSL458777 LCE458777:LCH458777 LMA458777:LMD458777 LVW458777:LVZ458777 MFS458777:MFV458777 MPO458777:MPR458777 MZK458777:MZN458777 NJG458777:NJJ458777 NTC458777:NTF458777 OCY458777:ODB458777 OMU458777:OMX458777 OWQ458777:OWT458777 PGM458777:PGP458777 PQI458777:PQL458777 QAE458777:QAH458777 QKA458777:QKD458777 QTW458777:QTZ458777 RDS458777:RDV458777 RNO458777:RNR458777 RXK458777:RXN458777 SHG458777:SHJ458777 SRC458777:SRF458777 TAY458777:TBB458777 TKU458777:TKX458777 TUQ458777:TUT458777 UEM458777:UEP458777 UOI458777:UOL458777 UYE458777:UYH458777 VIA458777:VID458777 VRW458777:VRZ458777 WBS458777:WBV458777 WLO458777:WLR458777 WVK458777:WVN458777 C524313:F524313 IY524313:JB524313 SU524313:SX524313 ACQ524313:ACT524313 AMM524313:AMP524313 AWI524313:AWL524313 BGE524313:BGH524313 BQA524313:BQD524313 BZW524313:BZZ524313 CJS524313:CJV524313 CTO524313:CTR524313 DDK524313:DDN524313 DNG524313:DNJ524313 DXC524313:DXF524313 EGY524313:EHB524313 EQU524313:EQX524313 FAQ524313:FAT524313 FKM524313:FKP524313 FUI524313:FUL524313 GEE524313:GEH524313 GOA524313:GOD524313 GXW524313:GXZ524313 HHS524313:HHV524313 HRO524313:HRR524313 IBK524313:IBN524313 ILG524313:ILJ524313 IVC524313:IVF524313 JEY524313:JFB524313 JOU524313:JOX524313 JYQ524313:JYT524313 KIM524313:KIP524313 KSI524313:KSL524313 LCE524313:LCH524313 LMA524313:LMD524313 LVW524313:LVZ524313 MFS524313:MFV524313 MPO524313:MPR524313 MZK524313:MZN524313 NJG524313:NJJ524313 NTC524313:NTF524313 OCY524313:ODB524313 OMU524313:OMX524313 OWQ524313:OWT524313 PGM524313:PGP524313 PQI524313:PQL524313 QAE524313:QAH524313 QKA524313:QKD524313 QTW524313:QTZ524313 RDS524313:RDV524313 RNO524313:RNR524313 RXK524313:RXN524313 SHG524313:SHJ524313 SRC524313:SRF524313 TAY524313:TBB524313 TKU524313:TKX524313 TUQ524313:TUT524313 UEM524313:UEP524313 UOI524313:UOL524313 UYE524313:UYH524313 VIA524313:VID524313 VRW524313:VRZ524313 WBS524313:WBV524313 WLO524313:WLR524313 WVK524313:WVN524313 C589849:F589849 IY589849:JB589849 SU589849:SX589849 ACQ589849:ACT589849 AMM589849:AMP589849 AWI589849:AWL589849 BGE589849:BGH589849 BQA589849:BQD589849 BZW589849:BZZ589849 CJS589849:CJV589849 CTO589849:CTR589849 DDK589849:DDN589849 DNG589849:DNJ589849 DXC589849:DXF589849 EGY589849:EHB589849 EQU589849:EQX589849 FAQ589849:FAT589849 FKM589849:FKP589849 FUI589849:FUL589849 GEE589849:GEH589849 GOA589849:GOD589849 GXW589849:GXZ589849 HHS589849:HHV589849 HRO589849:HRR589849 IBK589849:IBN589849 ILG589849:ILJ589849 IVC589849:IVF589849 JEY589849:JFB589849 JOU589849:JOX589849 JYQ589849:JYT589849 KIM589849:KIP589849 KSI589849:KSL589849 LCE589849:LCH589849 LMA589849:LMD589849 LVW589849:LVZ589849 MFS589849:MFV589849 MPO589849:MPR589849 MZK589849:MZN589849 NJG589849:NJJ589849 NTC589849:NTF589849 OCY589849:ODB589849 OMU589849:OMX589849 OWQ589849:OWT589849 PGM589849:PGP589849 PQI589849:PQL589849 QAE589849:QAH589849 QKA589849:QKD589849 QTW589849:QTZ589849 RDS589849:RDV589849 RNO589849:RNR589849 RXK589849:RXN589849 SHG589849:SHJ589849 SRC589849:SRF589849 TAY589849:TBB589849 TKU589849:TKX589849 TUQ589849:TUT589849 UEM589849:UEP589849 UOI589849:UOL589849 UYE589849:UYH589849 VIA589849:VID589849 VRW589849:VRZ589849 WBS589849:WBV589849 WLO589849:WLR589849 WVK589849:WVN589849 C655385:F655385 IY655385:JB655385 SU655385:SX655385 ACQ655385:ACT655385 AMM655385:AMP655385 AWI655385:AWL655385 BGE655385:BGH655385 BQA655385:BQD655385 BZW655385:BZZ655385 CJS655385:CJV655385 CTO655385:CTR655385 DDK655385:DDN655385 DNG655385:DNJ655385 DXC655385:DXF655385 EGY655385:EHB655385 EQU655385:EQX655385 FAQ655385:FAT655385 FKM655385:FKP655385 FUI655385:FUL655385 GEE655385:GEH655385 GOA655385:GOD655385 GXW655385:GXZ655385 HHS655385:HHV655385 HRO655385:HRR655385 IBK655385:IBN655385 ILG655385:ILJ655385 IVC655385:IVF655385 JEY655385:JFB655385 JOU655385:JOX655385 JYQ655385:JYT655385 KIM655385:KIP655385 KSI655385:KSL655385 LCE655385:LCH655385 LMA655385:LMD655385 LVW655385:LVZ655385 MFS655385:MFV655385 MPO655385:MPR655385 MZK655385:MZN655385 NJG655385:NJJ655385 NTC655385:NTF655385 OCY655385:ODB655385 OMU655385:OMX655385 OWQ655385:OWT655385 PGM655385:PGP655385 PQI655385:PQL655385 QAE655385:QAH655385 QKA655385:QKD655385 QTW655385:QTZ655385 RDS655385:RDV655385 RNO655385:RNR655385 RXK655385:RXN655385 SHG655385:SHJ655385 SRC655385:SRF655385 TAY655385:TBB655385 TKU655385:TKX655385 TUQ655385:TUT655385 UEM655385:UEP655385 UOI655385:UOL655385 UYE655385:UYH655385 VIA655385:VID655385 VRW655385:VRZ655385 WBS655385:WBV655385 WLO655385:WLR655385 WVK655385:WVN655385 C720921:F720921 IY720921:JB720921 SU720921:SX720921 ACQ720921:ACT720921 AMM720921:AMP720921 AWI720921:AWL720921 BGE720921:BGH720921 BQA720921:BQD720921 BZW720921:BZZ720921 CJS720921:CJV720921 CTO720921:CTR720921 DDK720921:DDN720921 DNG720921:DNJ720921 DXC720921:DXF720921 EGY720921:EHB720921 EQU720921:EQX720921 FAQ720921:FAT720921 FKM720921:FKP720921 FUI720921:FUL720921 GEE720921:GEH720921 GOA720921:GOD720921 GXW720921:GXZ720921 HHS720921:HHV720921 HRO720921:HRR720921 IBK720921:IBN720921 ILG720921:ILJ720921 IVC720921:IVF720921 JEY720921:JFB720921 JOU720921:JOX720921 JYQ720921:JYT720921 KIM720921:KIP720921 KSI720921:KSL720921 LCE720921:LCH720921 LMA720921:LMD720921 LVW720921:LVZ720921 MFS720921:MFV720921 MPO720921:MPR720921 MZK720921:MZN720921 NJG720921:NJJ720921 NTC720921:NTF720921 OCY720921:ODB720921 OMU720921:OMX720921 OWQ720921:OWT720921 PGM720921:PGP720921 PQI720921:PQL720921 QAE720921:QAH720921 QKA720921:QKD720921 QTW720921:QTZ720921 RDS720921:RDV720921 RNO720921:RNR720921 RXK720921:RXN720921 SHG720921:SHJ720921 SRC720921:SRF720921 TAY720921:TBB720921 TKU720921:TKX720921 TUQ720921:TUT720921 UEM720921:UEP720921 UOI720921:UOL720921 UYE720921:UYH720921 VIA720921:VID720921 VRW720921:VRZ720921 WBS720921:WBV720921 WLO720921:WLR720921 WVK720921:WVN720921 C786457:F786457 IY786457:JB786457 SU786457:SX786457 ACQ786457:ACT786457 AMM786457:AMP786457 AWI786457:AWL786457 BGE786457:BGH786457 BQA786457:BQD786457 BZW786457:BZZ786457 CJS786457:CJV786457 CTO786457:CTR786457 DDK786457:DDN786457 DNG786457:DNJ786457 DXC786457:DXF786457 EGY786457:EHB786457 EQU786457:EQX786457 FAQ786457:FAT786457 FKM786457:FKP786457 FUI786457:FUL786457 GEE786457:GEH786457 GOA786457:GOD786457 GXW786457:GXZ786457 HHS786457:HHV786457 HRO786457:HRR786457 IBK786457:IBN786457 ILG786457:ILJ786457 IVC786457:IVF786457 JEY786457:JFB786457 JOU786457:JOX786457 JYQ786457:JYT786457 KIM786457:KIP786457 KSI786457:KSL786457 LCE786457:LCH786457 LMA786457:LMD786457 LVW786457:LVZ786457 MFS786457:MFV786457 MPO786457:MPR786457 MZK786457:MZN786457 NJG786457:NJJ786457 NTC786457:NTF786457 OCY786457:ODB786457 OMU786457:OMX786457 OWQ786457:OWT786457 PGM786457:PGP786457 PQI786457:PQL786457 QAE786457:QAH786457 QKA786457:QKD786457 QTW786457:QTZ786457 RDS786457:RDV786457 RNO786457:RNR786457 RXK786457:RXN786457 SHG786457:SHJ786457 SRC786457:SRF786457 TAY786457:TBB786457 TKU786457:TKX786457 TUQ786457:TUT786457 UEM786457:UEP786457 UOI786457:UOL786457 UYE786457:UYH786457 VIA786457:VID786457 VRW786457:VRZ786457 WBS786457:WBV786457 WLO786457:WLR786457 WVK786457:WVN786457 C851993:F851993 IY851993:JB851993 SU851993:SX851993 ACQ851993:ACT851993 AMM851993:AMP851993 AWI851993:AWL851993 BGE851993:BGH851993 BQA851993:BQD851993 BZW851993:BZZ851993 CJS851993:CJV851993 CTO851993:CTR851993 DDK851993:DDN851993 DNG851993:DNJ851993 DXC851993:DXF851993 EGY851993:EHB851993 EQU851993:EQX851993 FAQ851993:FAT851993 FKM851993:FKP851993 FUI851993:FUL851993 GEE851993:GEH851993 GOA851993:GOD851993 GXW851993:GXZ851993 HHS851993:HHV851993 HRO851993:HRR851993 IBK851993:IBN851993 ILG851993:ILJ851993 IVC851993:IVF851993 JEY851993:JFB851993 JOU851993:JOX851993 JYQ851993:JYT851993 KIM851993:KIP851993 KSI851993:KSL851993 LCE851993:LCH851993 LMA851993:LMD851993 LVW851993:LVZ851993 MFS851993:MFV851993 MPO851993:MPR851993 MZK851993:MZN851993 NJG851993:NJJ851993 NTC851993:NTF851993 OCY851993:ODB851993 OMU851993:OMX851993 OWQ851993:OWT851993 PGM851993:PGP851993 PQI851993:PQL851993 QAE851993:QAH851993 QKA851993:QKD851993 QTW851993:QTZ851993 RDS851993:RDV851993 RNO851993:RNR851993 RXK851993:RXN851993 SHG851993:SHJ851993 SRC851993:SRF851993 TAY851993:TBB851993 TKU851993:TKX851993 TUQ851993:TUT851993 UEM851993:UEP851993 UOI851993:UOL851993 UYE851993:UYH851993 VIA851993:VID851993 VRW851993:VRZ851993 WBS851993:WBV851993 WLO851993:WLR851993 WVK851993:WVN851993 C917529:F917529 IY917529:JB917529 SU917529:SX917529 ACQ917529:ACT917529 AMM917529:AMP917529 AWI917529:AWL917529 BGE917529:BGH917529 BQA917529:BQD917529 BZW917529:BZZ917529 CJS917529:CJV917529 CTO917529:CTR917529 DDK917529:DDN917529 DNG917529:DNJ917529 DXC917529:DXF917529 EGY917529:EHB917529 EQU917529:EQX917529 FAQ917529:FAT917529 FKM917529:FKP917529 FUI917529:FUL917529 GEE917529:GEH917529 GOA917529:GOD917529 GXW917529:GXZ917529 HHS917529:HHV917529 HRO917529:HRR917529 IBK917529:IBN917529 ILG917529:ILJ917529 IVC917529:IVF917529 JEY917529:JFB917529 JOU917529:JOX917529 JYQ917529:JYT917529 KIM917529:KIP917529 KSI917529:KSL917529 LCE917529:LCH917529 LMA917529:LMD917529 LVW917529:LVZ917529 MFS917529:MFV917529 MPO917529:MPR917529 MZK917529:MZN917529 NJG917529:NJJ917529 NTC917529:NTF917529 OCY917529:ODB917529 OMU917529:OMX917529 OWQ917529:OWT917529 PGM917529:PGP917529 PQI917529:PQL917529 QAE917529:QAH917529 QKA917529:QKD917529 QTW917529:QTZ917529 RDS917529:RDV917529 RNO917529:RNR917529 RXK917529:RXN917529 SHG917529:SHJ917529 SRC917529:SRF917529 TAY917529:TBB917529 TKU917529:TKX917529 TUQ917529:TUT917529 UEM917529:UEP917529 UOI917529:UOL917529 UYE917529:UYH917529 VIA917529:VID917529 VRW917529:VRZ917529 WBS917529:WBV917529 WLO917529:WLR917529 WVK917529:WVN917529 C983065:F983065 IY983065:JB983065 SU983065:SX983065 ACQ983065:ACT983065 AMM983065:AMP983065 AWI983065:AWL983065 BGE983065:BGH983065 BQA983065:BQD983065 BZW983065:BZZ983065 CJS983065:CJV983065 CTO983065:CTR983065 DDK983065:DDN983065 DNG983065:DNJ983065 DXC983065:DXF983065 EGY983065:EHB983065 EQU983065:EQX983065 FAQ983065:FAT983065 FKM983065:FKP983065 FUI983065:FUL983065 GEE983065:GEH983065 GOA983065:GOD983065 GXW983065:GXZ983065 HHS983065:HHV983065 HRO983065:HRR983065 IBK983065:IBN983065 ILG983065:ILJ983065 IVC983065:IVF983065 JEY983065:JFB983065 JOU983065:JOX983065 JYQ983065:JYT983065 KIM983065:KIP983065 KSI983065:KSL983065 LCE983065:LCH983065 LMA983065:LMD983065 LVW983065:LVZ983065 MFS983065:MFV983065 MPO983065:MPR983065 MZK983065:MZN983065 NJG983065:NJJ983065 NTC983065:NTF983065 OCY983065:ODB983065 OMU983065:OMX983065 OWQ983065:OWT983065 PGM983065:PGP983065 PQI983065:PQL983065 QAE983065:QAH983065 QKA983065:QKD983065 QTW983065:QTZ983065 RDS983065:RDV983065 RNO983065:RNR983065 RXK983065:RXN983065 SHG983065:SHJ983065 SRC983065:SRF983065 TAY983065:TBB983065 TKU983065:TKX983065 TUQ983065:TUT983065 UEM983065:UEP983065 UOI983065:UOL983065 UYE983065:UYH983065 VIA983065:VID983065 VRW983065:VRZ983065 WBS983065:WBV983065 WLO983065:WLR983065 WVK983065:WVN983065" xr:uid="{00000000-0002-0000-0100-000003000000}">
      <formula1>$I$25:$I$27</formula1>
    </dataValidation>
  </dataValidations>
  <hyperlinks>
    <hyperlink ref="D48" r:id="rId1" xr:uid="{00000000-0004-0000-0100-000000000000}"/>
  </hyperlinks>
  <pageMargins left="0.75" right="0.75" top="1" bottom="1" header="0.51200000000000001" footer="0.51200000000000001"/>
  <pageSetup paperSize="9" scale="76"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11"/>
  <sheetViews>
    <sheetView zoomScaleNormal="100" workbookViewId="0">
      <selection activeCell="D4" sqref="D4"/>
    </sheetView>
  </sheetViews>
  <sheetFormatPr defaultColWidth="9" defaultRowHeight="14.4"/>
  <cols>
    <col min="1" max="1" width="7.6640625" style="3" customWidth="1"/>
    <col min="2" max="2" width="4.21875" style="1" customWidth="1"/>
    <col min="3" max="3" width="10.109375" style="1" customWidth="1"/>
    <col min="4" max="4" width="14.77734375" style="1" customWidth="1"/>
    <col min="5" max="5" width="8.77734375" style="1" customWidth="1"/>
    <col min="6" max="6" width="8.88671875" style="1" customWidth="1"/>
    <col min="7" max="7" width="3.109375" style="1" customWidth="1"/>
    <col min="8" max="8" width="13.33203125" style="1" customWidth="1"/>
    <col min="9" max="9" width="11.109375" style="1" customWidth="1"/>
    <col min="10" max="10" width="10.109375" style="1" customWidth="1"/>
    <col min="11" max="11" width="3.109375" style="1" customWidth="1"/>
    <col min="12" max="12" width="10.109375" style="1" customWidth="1"/>
    <col min="13" max="13" width="3.109375" style="1" customWidth="1"/>
    <col min="14" max="14" width="10.109375" style="1" customWidth="1"/>
    <col min="15" max="16" width="9" style="1"/>
    <col min="17" max="17" width="8.33203125" style="1" customWidth="1"/>
    <col min="18" max="21" width="9" style="1" hidden="1" customWidth="1"/>
    <col min="22" max="22" width="12" style="1" customWidth="1"/>
    <col min="23" max="23" width="1.33203125" style="1" customWidth="1"/>
    <col min="24" max="24" width="9" style="398"/>
    <col min="25" max="29" width="9" style="239"/>
    <col min="30" max="32" width="9" style="386"/>
    <col min="33" max="16384" width="9" style="10"/>
  </cols>
  <sheetData>
    <row r="1" spans="1:32" s="21" customFormat="1" ht="21.75" customHeight="1">
      <c r="A1" s="18" t="s">
        <v>798</v>
      </c>
      <c r="B1" s="19"/>
      <c r="C1" s="19"/>
      <c r="D1" s="19"/>
      <c r="E1" s="19"/>
      <c r="F1" s="19"/>
      <c r="G1" s="19"/>
      <c r="H1" s="19"/>
      <c r="I1" s="19"/>
      <c r="J1" s="19"/>
      <c r="K1" s="19"/>
      <c r="L1" s="19"/>
      <c r="M1" s="19"/>
      <c r="N1" s="19"/>
      <c r="O1" s="19"/>
      <c r="P1" s="19"/>
      <c r="Q1" s="19"/>
      <c r="R1" s="19"/>
      <c r="S1" s="19"/>
      <c r="T1" s="19"/>
      <c r="U1" s="19"/>
      <c r="V1" s="19"/>
      <c r="W1" s="19"/>
      <c r="X1" s="397"/>
      <c r="Y1" s="20"/>
      <c r="Z1" s="20"/>
      <c r="AA1" s="20"/>
      <c r="AB1" s="20"/>
      <c r="AC1" s="20"/>
      <c r="AD1" s="385"/>
      <c r="AE1" s="385"/>
      <c r="AF1" s="385"/>
    </row>
    <row r="2" spans="1:32" ht="14.25" customHeight="1">
      <c r="A2" s="3" t="s">
        <v>604</v>
      </c>
      <c r="B2" s="3"/>
      <c r="C2" s="3"/>
      <c r="D2" s="3"/>
      <c r="E2" s="3"/>
      <c r="F2" s="3"/>
      <c r="G2" s="3"/>
      <c r="H2" s="3"/>
      <c r="I2" s="3"/>
      <c r="J2" s="3"/>
      <c r="K2" s="3"/>
      <c r="L2" s="3"/>
      <c r="M2" s="3"/>
      <c r="N2" s="3"/>
      <c r="O2" s="3"/>
      <c r="P2" s="3"/>
      <c r="Q2" s="3"/>
      <c r="R2" s="3"/>
      <c r="S2" s="3"/>
      <c r="T2" s="3"/>
      <c r="U2" s="3"/>
      <c r="V2" s="3"/>
      <c r="W2" s="17" t="s">
        <v>18</v>
      </c>
      <c r="Z2" s="239" t="s">
        <v>5</v>
      </c>
    </row>
    <row r="3" spans="1:32" ht="3" customHeight="1">
      <c r="B3" s="3"/>
      <c r="C3" s="3"/>
      <c r="D3" s="3"/>
      <c r="E3" s="3"/>
      <c r="F3" s="3"/>
      <c r="G3" s="3"/>
      <c r="H3" s="3"/>
      <c r="I3" s="3"/>
      <c r="J3" s="3"/>
      <c r="K3" s="3"/>
      <c r="L3" s="3"/>
      <c r="M3" s="3"/>
      <c r="N3" s="3"/>
      <c r="O3" s="3"/>
      <c r="P3" s="3"/>
      <c r="Q3" s="3"/>
      <c r="R3" s="3"/>
      <c r="S3" s="3"/>
      <c r="T3" s="3"/>
      <c r="U3" s="3"/>
      <c r="V3" s="3"/>
      <c r="W3" s="17"/>
      <c r="X3" s="398">
        <f>GCチェック!E4</f>
        <v>1</v>
      </c>
      <c r="Y3" s="239">
        <f>A18</f>
        <v>0</v>
      </c>
    </row>
    <row r="4" spans="1:32">
      <c r="B4" s="3" t="s">
        <v>21</v>
      </c>
      <c r="C4" s="2" t="s">
        <v>0</v>
      </c>
      <c r="D4" s="405" t="str">
        <f>IF(依頼書!C6="","",依頼書!$C$6)</f>
        <v/>
      </c>
      <c r="I4" s="3"/>
      <c r="J4" s="3" t="s">
        <v>8</v>
      </c>
      <c r="K4" s="3"/>
      <c r="L4" s="3"/>
      <c r="M4" s="3"/>
      <c r="N4" s="3"/>
      <c r="O4" s="3"/>
      <c r="P4" s="3"/>
      <c r="Q4" s="3"/>
      <c r="R4" s="3"/>
      <c r="S4" s="3"/>
      <c r="T4" s="3"/>
      <c r="U4" s="3"/>
      <c r="V4" s="3"/>
      <c r="W4" s="3"/>
      <c r="X4" s="398">
        <f>A18</f>
        <v>0</v>
      </c>
      <c r="Y4" s="239">
        <f>D15</f>
        <v>1</v>
      </c>
      <c r="Z4" s="239" t="s">
        <v>12</v>
      </c>
      <c r="AA4" s="239" t="s">
        <v>3</v>
      </c>
      <c r="AB4" s="239" t="s">
        <v>608</v>
      </c>
    </row>
    <row r="5" spans="1:32">
      <c r="B5" s="3"/>
      <c r="I5" s="3"/>
      <c r="J5" s="655"/>
      <c r="K5" s="656"/>
      <c r="L5" s="656"/>
      <c r="M5" s="656"/>
      <c r="N5" s="656"/>
      <c r="O5" s="656"/>
      <c r="P5" s="657"/>
      <c r="Q5" s="3"/>
      <c r="R5" s="668"/>
      <c r="S5" s="668"/>
      <c r="T5" s="9"/>
      <c r="U5" s="3"/>
      <c r="V5" s="3"/>
      <c r="W5" s="3"/>
      <c r="X5" s="398">
        <f>IF(Y5&lt;=$D$15,Y5,"")</f>
        <v>1</v>
      </c>
      <c r="Y5" s="239">
        <v>1</v>
      </c>
      <c r="Z5" s="239" t="s">
        <v>13</v>
      </c>
      <c r="AA5" s="239" t="s">
        <v>14</v>
      </c>
      <c r="AB5" s="239" t="s">
        <v>598</v>
      </c>
    </row>
    <row r="6" spans="1:32">
      <c r="B6" s="3" t="s">
        <v>22</v>
      </c>
      <c r="C6" s="4" t="s">
        <v>1</v>
      </c>
      <c r="D6" s="665" t="str">
        <f>IF(依頼書!C5="","",依頼書!$C$5)</f>
        <v/>
      </c>
      <c r="E6" s="666"/>
      <c r="F6" s="666"/>
      <c r="G6" s="666"/>
      <c r="H6" s="667"/>
      <c r="I6" s="3"/>
      <c r="J6" s="658"/>
      <c r="K6" s="659"/>
      <c r="L6" s="659"/>
      <c r="M6" s="659"/>
      <c r="N6" s="659"/>
      <c r="O6" s="659"/>
      <c r="P6" s="660"/>
      <c r="Q6" s="3"/>
      <c r="R6" s="3"/>
      <c r="S6" s="3"/>
      <c r="T6" s="3"/>
      <c r="U6" s="3"/>
      <c r="V6" s="3"/>
      <c r="W6" s="3"/>
      <c r="X6" s="398" t="str">
        <f t="shared" ref="X6:X9" si="0">IF(Y6&lt;=$D$15,Y6,"")</f>
        <v/>
      </c>
      <c r="Y6" s="239">
        <v>2</v>
      </c>
      <c r="AA6" s="239" t="s">
        <v>15</v>
      </c>
      <c r="AB6" s="239" t="s">
        <v>599</v>
      </c>
    </row>
    <row r="7" spans="1:32">
      <c r="B7" s="3"/>
      <c r="C7" s="5"/>
      <c r="D7" s="665"/>
      <c r="E7" s="666"/>
      <c r="F7" s="666"/>
      <c r="G7" s="666"/>
      <c r="H7" s="667"/>
      <c r="I7" s="3"/>
      <c r="J7" s="658"/>
      <c r="K7" s="659"/>
      <c r="L7" s="659"/>
      <c r="M7" s="659"/>
      <c r="N7" s="659"/>
      <c r="O7" s="659"/>
      <c r="P7" s="660"/>
      <c r="Q7" s="3"/>
      <c r="R7" s="3"/>
      <c r="S7" s="3"/>
      <c r="T7" s="3"/>
      <c r="U7" s="3"/>
      <c r="V7" s="3"/>
      <c r="W7" s="3"/>
      <c r="X7" s="398" t="str">
        <f t="shared" si="0"/>
        <v/>
      </c>
      <c r="Y7" s="239">
        <v>3</v>
      </c>
    </row>
    <row r="8" spans="1:32">
      <c r="B8" s="3"/>
      <c r="C8" s="8"/>
      <c r="D8" s="664"/>
      <c r="E8" s="664"/>
      <c r="F8" s="664"/>
      <c r="G8" s="664"/>
      <c r="H8" s="664"/>
      <c r="I8" s="3"/>
      <c r="J8" s="658"/>
      <c r="K8" s="659"/>
      <c r="L8" s="659"/>
      <c r="M8" s="659"/>
      <c r="N8" s="659"/>
      <c r="O8" s="659"/>
      <c r="P8" s="660"/>
      <c r="Q8" s="3"/>
      <c r="R8" s="3"/>
      <c r="S8" s="3"/>
      <c r="T8" s="3"/>
      <c r="U8" s="3"/>
      <c r="V8" s="3"/>
      <c r="W8" s="3"/>
      <c r="X8" s="398" t="str">
        <f t="shared" si="0"/>
        <v/>
      </c>
      <c r="Y8" s="239">
        <v>4</v>
      </c>
    </row>
    <row r="9" spans="1:32">
      <c r="B9" s="3" t="s">
        <v>23</v>
      </c>
      <c r="C9" s="2" t="s">
        <v>4</v>
      </c>
      <c r="D9" s="405" t="str">
        <f>IF(依頼書!$C$20="","",依頼書!$C$20)</f>
        <v/>
      </c>
      <c r="E9" s="315" t="s">
        <v>6</v>
      </c>
      <c r="F9" s="405" t="str">
        <f>IF(依頼書!$C$23="","",依頼書!$C$23)</f>
        <v/>
      </c>
      <c r="G9" s="11" t="s">
        <v>11</v>
      </c>
      <c r="H9" s="11"/>
      <c r="I9" s="3"/>
      <c r="J9" s="658"/>
      <c r="K9" s="659"/>
      <c r="L9" s="659"/>
      <c r="M9" s="659"/>
      <c r="N9" s="659"/>
      <c r="O9" s="659"/>
      <c r="P9" s="660"/>
      <c r="Q9" s="3"/>
      <c r="R9" s="3"/>
      <c r="S9" s="3"/>
      <c r="T9" s="3"/>
      <c r="U9" s="3"/>
      <c r="V9" s="3"/>
      <c r="W9" s="3"/>
      <c r="X9" s="398" t="str">
        <f t="shared" si="0"/>
        <v/>
      </c>
      <c r="Y9" s="239">
        <v>5</v>
      </c>
    </row>
    <row r="10" spans="1:32" ht="14.25" customHeight="1">
      <c r="B10" s="3"/>
      <c r="C10" s="2" t="s">
        <v>5</v>
      </c>
      <c r="D10" s="405"/>
      <c r="E10" s="11"/>
      <c r="F10" s="11"/>
      <c r="G10" s="11"/>
      <c r="H10" s="11"/>
      <c r="I10" s="3"/>
      <c r="J10" s="658"/>
      <c r="K10" s="659"/>
      <c r="L10" s="659"/>
      <c r="M10" s="659"/>
      <c r="N10" s="659"/>
      <c r="O10" s="659"/>
      <c r="P10" s="660"/>
      <c r="Q10" s="3"/>
      <c r="R10" s="3"/>
      <c r="S10" s="3"/>
      <c r="T10" s="3"/>
      <c r="U10" s="3"/>
      <c r="V10" s="3"/>
      <c r="W10" s="3"/>
      <c r="X10" s="398" t="str">
        <f>IF(Y10&lt;=$D$15,Y10,"")</f>
        <v/>
      </c>
      <c r="Y10" s="239">
        <v>6</v>
      </c>
      <c r="Z10" s="239" t="s">
        <v>715</v>
      </c>
    </row>
    <row r="11" spans="1:32">
      <c r="B11" s="3"/>
      <c r="C11" s="3"/>
      <c r="D11" s="3"/>
      <c r="E11" s="11"/>
      <c r="F11" s="11" t="str">
        <f>IF(AND(D12="gBlocks",G12=""),"※5'末端の修飾についてご入力下さい",(IF(D12="","※サービス種を選択して下さい","")))</f>
        <v>※サービス種を選択して下さい</v>
      </c>
      <c r="G11" s="11"/>
      <c r="H11" s="11"/>
      <c r="I11" s="3"/>
      <c r="J11" s="658"/>
      <c r="K11" s="659"/>
      <c r="L11" s="659"/>
      <c r="M11" s="659"/>
      <c r="N11" s="659"/>
      <c r="O11" s="659"/>
      <c r="P11" s="660"/>
      <c r="Q11" s="3"/>
      <c r="R11" s="3"/>
      <c r="S11" s="3"/>
      <c r="T11" s="3"/>
      <c r="U11" s="3"/>
      <c r="V11" s="3"/>
      <c r="W11" s="3"/>
      <c r="X11" s="398" t="str">
        <f t="shared" ref="X11:X74" si="1">IF(Y11&lt;=$D$15,Y11,"")</f>
        <v/>
      </c>
      <c r="Y11" s="239">
        <v>7</v>
      </c>
      <c r="Z11" s="239" t="s">
        <v>716</v>
      </c>
    </row>
    <row r="12" spans="1:32">
      <c r="B12" s="3" t="s">
        <v>24</v>
      </c>
      <c r="C12" s="2" t="s">
        <v>600</v>
      </c>
      <c r="D12" s="404"/>
      <c r="E12" s="3"/>
      <c r="F12" s="316" t="str">
        <f>IF(D12="","",IF(D12="Genes","ベクター","末端修飾"))</f>
        <v/>
      </c>
      <c r="G12" s="669"/>
      <c r="H12" s="670"/>
      <c r="I12" s="3" t="str">
        <f>IF(D12="Genes","耐性","")</f>
        <v/>
      </c>
      <c r="J12" s="658"/>
      <c r="K12" s="659"/>
      <c r="L12" s="659"/>
      <c r="M12" s="659"/>
      <c r="N12" s="659"/>
      <c r="O12" s="659"/>
      <c r="P12" s="660"/>
      <c r="Q12" s="3"/>
      <c r="R12" s="3"/>
      <c r="S12" s="3"/>
      <c r="T12" s="3"/>
      <c r="U12" s="3"/>
      <c r="V12" s="3"/>
      <c r="W12" s="3"/>
      <c r="X12" s="398" t="str">
        <f t="shared" si="1"/>
        <v/>
      </c>
      <c r="Y12" s="239">
        <v>8</v>
      </c>
    </row>
    <row r="13" spans="1:32" ht="12" customHeight="1">
      <c r="B13" s="3"/>
      <c r="D13" s="3"/>
      <c r="E13" s="3"/>
      <c r="F13" s="3" t="str">
        <f>IF(D12="Genes","※配列毎に異なるベクターをご指定の場合は、","")</f>
        <v/>
      </c>
      <c r="G13" s="6"/>
      <c r="H13" s="3"/>
      <c r="I13" s="3"/>
      <c r="J13" s="658"/>
      <c r="K13" s="659"/>
      <c r="L13" s="659"/>
      <c r="M13" s="659"/>
      <c r="N13" s="659"/>
      <c r="O13" s="659"/>
      <c r="P13" s="660"/>
      <c r="Q13" s="3"/>
      <c r="R13" s="3"/>
      <c r="S13" s="3"/>
      <c r="T13" s="3"/>
      <c r="U13" s="3"/>
      <c r="V13" s="3"/>
      <c r="W13" s="3"/>
      <c r="X13" s="398" t="str">
        <f t="shared" si="1"/>
        <v/>
      </c>
      <c r="Y13" s="239">
        <v>9</v>
      </c>
    </row>
    <row r="14" spans="1:32" ht="9" customHeight="1">
      <c r="B14" s="3"/>
      <c r="C14" s="3"/>
      <c r="D14" s="3"/>
      <c r="E14" s="3"/>
      <c r="F14" s="671" t="str">
        <f>IF(D12="Genes","  右空欄にご記載をお願いします。","")</f>
        <v/>
      </c>
      <c r="G14" s="671"/>
      <c r="H14" s="671"/>
      <c r="I14" s="672"/>
      <c r="J14" s="658"/>
      <c r="K14" s="659"/>
      <c r="L14" s="659"/>
      <c r="M14" s="659"/>
      <c r="N14" s="659"/>
      <c r="O14" s="659"/>
      <c r="P14" s="660"/>
      <c r="Q14" s="3"/>
      <c r="R14" s="3"/>
      <c r="S14" s="3"/>
      <c r="T14" s="3"/>
      <c r="U14" s="3"/>
      <c r="V14" s="3"/>
      <c r="W14" s="3"/>
      <c r="X14" s="398" t="str">
        <f t="shared" si="1"/>
        <v/>
      </c>
      <c r="Y14" s="239">
        <v>10</v>
      </c>
    </row>
    <row r="15" spans="1:32" ht="12.75" customHeight="1">
      <c r="B15" s="3" t="s">
        <v>25</v>
      </c>
      <c r="C15" s="2" t="s">
        <v>10</v>
      </c>
      <c r="D15" s="406">
        <v>1</v>
      </c>
      <c r="E15" s="3" t="s">
        <v>16</v>
      </c>
      <c r="F15" s="671"/>
      <c r="G15" s="671"/>
      <c r="H15" s="671"/>
      <c r="I15" s="672"/>
      <c r="J15" s="661"/>
      <c r="K15" s="662"/>
      <c r="L15" s="662"/>
      <c r="M15" s="662"/>
      <c r="N15" s="662"/>
      <c r="O15" s="662"/>
      <c r="P15" s="663"/>
      <c r="Q15" s="3"/>
      <c r="R15" s="3"/>
      <c r="S15" s="3"/>
      <c r="T15" s="3"/>
      <c r="U15" s="3"/>
      <c r="V15" s="3"/>
      <c r="W15" s="3"/>
      <c r="X15" s="398" t="str">
        <f t="shared" si="1"/>
        <v/>
      </c>
      <c r="Y15" s="239">
        <v>11</v>
      </c>
    </row>
    <row r="16" spans="1:32" ht="15" customHeight="1">
      <c r="B16" s="3"/>
      <c r="C16" s="3" t="s">
        <v>17</v>
      </c>
      <c r="D16" s="3"/>
      <c r="E16" s="3"/>
      <c r="F16" s="3"/>
      <c r="G16" s="3"/>
      <c r="H16" s="3"/>
      <c r="I16" s="3"/>
      <c r="J16" s="22"/>
      <c r="K16" s="3"/>
      <c r="L16" s="3"/>
      <c r="M16" s="3"/>
      <c r="N16" s="3"/>
      <c r="O16" s="3"/>
      <c r="P16" s="3"/>
      <c r="Q16" s="3"/>
      <c r="R16" s="3"/>
      <c r="S16" s="3"/>
      <c r="T16" s="3"/>
      <c r="U16" s="3"/>
      <c r="V16" s="3"/>
      <c r="W16" s="3"/>
      <c r="X16" s="398" t="str">
        <f t="shared" si="1"/>
        <v/>
      </c>
      <c r="Y16" s="239">
        <v>12</v>
      </c>
    </row>
    <row r="17" spans="1:32" ht="5.25" customHeight="1">
      <c r="B17" s="3"/>
      <c r="C17" s="3"/>
      <c r="D17" s="3"/>
      <c r="E17" s="3"/>
      <c r="F17" s="3"/>
      <c r="G17" s="3"/>
      <c r="H17" s="3"/>
      <c r="I17" s="3"/>
      <c r="J17" s="3"/>
      <c r="K17" s="3"/>
      <c r="L17" s="3"/>
      <c r="M17" s="3"/>
      <c r="N17" s="3"/>
      <c r="O17" s="3"/>
      <c r="P17" s="3"/>
      <c r="Q17" s="3"/>
      <c r="R17" s="3"/>
      <c r="S17" s="3"/>
      <c r="T17" s="3"/>
      <c r="U17" s="3"/>
      <c r="V17" s="3"/>
      <c r="W17" s="3"/>
      <c r="X17" s="398" t="str">
        <f t="shared" si="1"/>
        <v/>
      </c>
      <c r="Y17" s="239">
        <v>13</v>
      </c>
    </row>
    <row r="18" spans="1:32" ht="18" customHeight="1">
      <c r="A18" s="519">
        <f>100-COUNTIF(A20:A119,"")</f>
        <v>0</v>
      </c>
      <c r="B18" s="3"/>
      <c r="C18" s="3" t="s">
        <v>593</v>
      </c>
      <c r="D18" s="3"/>
      <c r="E18" s="3"/>
      <c r="F18" s="3"/>
      <c r="G18" s="3"/>
      <c r="H18" s="3"/>
      <c r="I18" s="3"/>
      <c r="J18" s="3"/>
      <c r="K18" s="3"/>
      <c r="L18" s="3"/>
      <c r="M18" s="3"/>
      <c r="N18" s="3"/>
      <c r="O18" s="3"/>
      <c r="P18" s="3"/>
      <c r="Q18" s="3"/>
      <c r="R18" s="3"/>
      <c r="S18" s="3"/>
      <c r="T18" s="3"/>
      <c r="U18" s="3"/>
      <c r="V18" s="3"/>
      <c r="W18" s="3"/>
    </row>
    <row r="19" spans="1:32">
      <c r="A19" s="520" t="s">
        <v>9</v>
      </c>
      <c r="B19" s="521" t="s">
        <v>126</v>
      </c>
      <c r="C19" s="14" t="s">
        <v>2</v>
      </c>
      <c r="D19" s="13" t="s">
        <v>7</v>
      </c>
      <c r="E19" s="12"/>
      <c r="F19" s="12"/>
      <c r="G19" s="12"/>
      <c r="H19" s="12"/>
      <c r="I19" s="12"/>
      <c r="J19" s="12"/>
      <c r="K19" s="12"/>
      <c r="L19" s="12"/>
      <c r="M19" s="12"/>
      <c r="N19" s="12"/>
      <c r="O19" s="12"/>
      <c r="P19" s="12"/>
      <c r="Q19" s="12"/>
      <c r="R19" s="12"/>
      <c r="S19" s="12"/>
      <c r="T19" s="12"/>
      <c r="U19" s="12"/>
      <c r="V19" s="12"/>
      <c r="W19" s="12"/>
      <c r="X19" s="398" t="str">
        <f t="shared" si="1"/>
        <v/>
      </c>
      <c r="Y19" s="239">
        <v>14</v>
      </c>
    </row>
    <row r="20" spans="1:32" s="15" customFormat="1">
      <c r="A20" s="522" t="str">
        <f>IF(OR(D20="",D20="x"),"",LEN(SUBSTITUTE(D20," ",""))&amp;""&amp;"bp")</f>
        <v/>
      </c>
      <c r="B20" s="522">
        <v>1</v>
      </c>
      <c r="C20" s="301"/>
      <c r="D20" s="516"/>
      <c r="E20" s="526"/>
      <c r="F20" s="517"/>
      <c r="G20" s="517"/>
      <c r="H20" s="517"/>
      <c r="I20" s="517"/>
      <c r="J20" s="517"/>
      <c r="K20" s="517"/>
      <c r="L20" s="517"/>
      <c r="M20" s="517"/>
      <c r="N20" s="517"/>
      <c r="O20" s="517"/>
      <c r="P20" s="517"/>
      <c r="Q20" s="517"/>
      <c r="R20" s="517"/>
      <c r="S20" s="517"/>
      <c r="T20" s="517"/>
      <c r="U20" s="517"/>
      <c r="V20" s="517"/>
      <c r="W20" s="518"/>
      <c r="X20" s="398" t="str">
        <f t="shared" si="1"/>
        <v/>
      </c>
      <c r="Y20" s="239">
        <v>15</v>
      </c>
      <c r="Z20" s="399"/>
      <c r="AA20" s="399"/>
      <c r="AB20" s="399"/>
      <c r="AC20" s="399"/>
      <c r="AD20" s="387"/>
      <c r="AE20" s="387"/>
      <c r="AF20" s="387"/>
    </row>
    <row r="21" spans="1:32" s="15" customFormat="1">
      <c r="A21" s="522" t="str">
        <f t="shared" ref="A21:A84" si="2">IF(OR(D21="",D21="x"),"",LEN(SUBSTITUTE(D21," ",""))&amp;""&amp;"bp")</f>
        <v/>
      </c>
      <c r="B21" s="522">
        <v>2</v>
      </c>
      <c r="C21" s="301"/>
      <c r="D21" s="516"/>
      <c r="E21" s="526"/>
      <c r="F21" s="517"/>
      <c r="G21" s="517"/>
      <c r="H21" s="517"/>
      <c r="I21" s="517"/>
      <c r="J21" s="517"/>
      <c r="K21" s="517"/>
      <c r="L21" s="517"/>
      <c r="M21" s="517"/>
      <c r="N21" s="517"/>
      <c r="O21" s="517"/>
      <c r="P21" s="517"/>
      <c r="Q21" s="517"/>
      <c r="R21" s="517"/>
      <c r="S21" s="517"/>
      <c r="T21" s="517"/>
      <c r="U21" s="517"/>
      <c r="V21" s="517"/>
      <c r="W21" s="518"/>
      <c r="X21" s="398" t="str">
        <f t="shared" si="1"/>
        <v/>
      </c>
      <c r="Y21" s="239">
        <v>16</v>
      </c>
      <c r="Z21" s="399"/>
      <c r="AA21" s="399"/>
      <c r="AB21" s="399"/>
      <c r="AC21" s="399"/>
      <c r="AD21" s="387"/>
      <c r="AE21" s="387"/>
      <c r="AF21" s="387"/>
    </row>
    <row r="22" spans="1:32" s="15" customFormat="1">
      <c r="A22" s="522" t="str">
        <f t="shared" si="2"/>
        <v/>
      </c>
      <c r="B22" s="522">
        <v>3</v>
      </c>
      <c r="C22" s="301"/>
      <c r="D22" s="516"/>
      <c r="E22" s="526"/>
      <c r="F22" s="517"/>
      <c r="G22" s="517"/>
      <c r="H22" s="517"/>
      <c r="I22" s="517"/>
      <c r="J22" s="517"/>
      <c r="K22" s="517"/>
      <c r="L22" s="517"/>
      <c r="M22" s="517"/>
      <c r="N22" s="517"/>
      <c r="O22" s="517"/>
      <c r="P22" s="517"/>
      <c r="Q22" s="517"/>
      <c r="R22" s="517"/>
      <c r="S22" s="517"/>
      <c r="T22" s="517"/>
      <c r="U22" s="517"/>
      <c r="V22" s="517"/>
      <c r="W22" s="518"/>
      <c r="X22" s="398" t="str">
        <f t="shared" si="1"/>
        <v/>
      </c>
      <c r="Y22" s="239">
        <v>17</v>
      </c>
      <c r="Z22" s="399"/>
      <c r="AA22" s="399"/>
      <c r="AB22" s="399"/>
      <c r="AC22" s="399"/>
      <c r="AD22" s="387"/>
      <c r="AE22" s="387"/>
      <c r="AF22" s="387"/>
    </row>
    <row r="23" spans="1:32" s="15" customFormat="1">
      <c r="A23" s="522" t="str">
        <f t="shared" si="2"/>
        <v/>
      </c>
      <c r="B23" s="522">
        <v>4</v>
      </c>
      <c r="C23" s="301"/>
      <c r="D23" s="516"/>
      <c r="E23" s="526"/>
      <c r="F23" s="517"/>
      <c r="G23" s="517"/>
      <c r="H23" s="517"/>
      <c r="I23" s="517"/>
      <c r="J23" s="517"/>
      <c r="K23" s="517"/>
      <c r="L23" s="517"/>
      <c r="M23" s="517"/>
      <c r="N23" s="517"/>
      <c r="O23" s="517"/>
      <c r="P23" s="517"/>
      <c r="Q23" s="517"/>
      <c r="R23" s="517"/>
      <c r="S23" s="517"/>
      <c r="T23" s="517"/>
      <c r="U23" s="517"/>
      <c r="V23" s="517"/>
      <c r="W23" s="518"/>
      <c r="X23" s="398" t="str">
        <f t="shared" si="1"/>
        <v/>
      </c>
      <c r="Y23" s="239">
        <v>18</v>
      </c>
      <c r="Z23" s="399"/>
      <c r="AA23" s="399"/>
      <c r="AB23" s="399"/>
      <c r="AC23" s="399"/>
      <c r="AD23" s="387"/>
      <c r="AE23" s="387"/>
      <c r="AF23" s="387"/>
    </row>
    <row r="24" spans="1:32" s="15" customFormat="1">
      <c r="A24" s="522" t="str">
        <f t="shared" si="2"/>
        <v/>
      </c>
      <c r="B24" s="522">
        <v>5</v>
      </c>
      <c r="C24" s="301"/>
      <c r="D24" s="516"/>
      <c r="E24" s="526"/>
      <c r="F24" s="517"/>
      <c r="G24" s="517"/>
      <c r="H24" s="517"/>
      <c r="I24" s="517"/>
      <c r="J24" s="517"/>
      <c r="K24" s="517"/>
      <c r="L24" s="517"/>
      <c r="M24" s="517"/>
      <c r="N24" s="517"/>
      <c r="O24" s="517"/>
      <c r="P24" s="517"/>
      <c r="Q24" s="517"/>
      <c r="R24" s="517"/>
      <c r="S24" s="517"/>
      <c r="T24" s="517"/>
      <c r="U24" s="517"/>
      <c r="V24" s="517"/>
      <c r="W24" s="518"/>
      <c r="X24" s="398" t="str">
        <f t="shared" si="1"/>
        <v/>
      </c>
      <c r="Y24" s="239">
        <v>19</v>
      </c>
      <c r="Z24" s="399"/>
      <c r="AA24" s="399"/>
      <c r="AB24" s="399"/>
      <c r="AC24" s="399"/>
      <c r="AD24" s="387"/>
      <c r="AE24" s="387"/>
      <c r="AF24" s="387"/>
    </row>
    <row r="25" spans="1:32" s="15" customFormat="1">
      <c r="A25" s="522" t="str">
        <f t="shared" si="2"/>
        <v/>
      </c>
      <c r="B25" s="522">
        <v>6</v>
      </c>
      <c r="C25" s="301"/>
      <c r="D25" s="516"/>
      <c r="E25" s="526"/>
      <c r="F25" s="517"/>
      <c r="G25" s="517"/>
      <c r="H25" s="517"/>
      <c r="I25" s="517"/>
      <c r="J25" s="517"/>
      <c r="K25" s="517"/>
      <c r="L25" s="517"/>
      <c r="M25" s="517"/>
      <c r="N25" s="517"/>
      <c r="O25" s="517"/>
      <c r="P25" s="517"/>
      <c r="Q25" s="517"/>
      <c r="R25" s="517"/>
      <c r="S25" s="517"/>
      <c r="T25" s="517"/>
      <c r="U25" s="517"/>
      <c r="V25" s="517"/>
      <c r="W25" s="518"/>
      <c r="X25" s="398" t="str">
        <f t="shared" si="1"/>
        <v/>
      </c>
      <c r="Y25" s="239">
        <v>20</v>
      </c>
      <c r="Z25" s="399"/>
      <c r="AA25" s="399"/>
      <c r="AB25" s="399"/>
      <c r="AC25" s="399"/>
      <c r="AD25" s="387"/>
      <c r="AE25" s="387"/>
      <c r="AF25" s="387"/>
    </row>
    <row r="26" spans="1:32" s="15" customFormat="1">
      <c r="A26" s="522" t="str">
        <f t="shared" si="2"/>
        <v/>
      </c>
      <c r="B26" s="522">
        <v>7</v>
      </c>
      <c r="C26" s="301"/>
      <c r="D26" s="516"/>
      <c r="E26" s="526"/>
      <c r="F26" s="517"/>
      <c r="G26" s="517"/>
      <c r="H26" s="517"/>
      <c r="I26" s="517"/>
      <c r="J26" s="517"/>
      <c r="K26" s="517"/>
      <c r="L26" s="517"/>
      <c r="M26" s="517"/>
      <c r="N26" s="517"/>
      <c r="O26" s="517"/>
      <c r="P26" s="517"/>
      <c r="Q26" s="517"/>
      <c r="R26" s="517"/>
      <c r="S26" s="517"/>
      <c r="T26" s="517"/>
      <c r="U26" s="517"/>
      <c r="V26" s="517"/>
      <c r="W26" s="518"/>
      <c r="X26" s="398" t="str">
        <f t="shared" si="1"/>
        <v/>
      </c>
      <c r="Y26" s="239">
        <v>21</v>
      </c>
      <c r="Z26" s="399"/>
      <c r="AA26" s="399"/>
      <c r="AB26" s="399"/>
      <c r="AC26" s="399"/>
      <c r="AD26" s="387"/>
      <c r="AE26" s="387"/>
      <c r="AF26" s="387"/>
    </row>
    <row r="27" spans="1:32" s="15" customFormat="1">
      <c r="A27" s="522" t="str">
        <f t="shared" si="2"/>
        <v/>
      </c>
      <c r="B27" s="522">
        <v>8</v>
      </c>
      <c r="C27" s="301"/>
      <c r="D27" s="516"/>
      <c r="E27" s="526"/>
      <c r="F27" s="517"/>
      <c r="G27" s="517"/>
      <c r="H27" s="517"/>
      <c r="I27" s="517"/>
      <c r="J27" s="517"/>
      <c r="K27" s="517"/>
      <c r="L27" s="517"/>
      <c r="M27" s="517"/>
      <c r="N27" s="517"/>
      <c r="O27" s="517"/>
      <c r="P27" s="517"/>
      <c r="Q27" s="517"/>
      <c r="R27" s="517"/>
      <c r="S27" s="517"/>
      <c r="T27" s="517"/>
      <c r="U27" s="517"/>
      <c r="V27" s="517"/>
      <c r="W27" s="518"/>
      <c r="X27" s="398" t="str">
        <f t="shared" si="1"/>
        <v/>
      </c>
      <c r="Y27" s="239">
        <v>22</v>
      </c>
      <c r="Z27" s="399"/>
      <c r="AA27" s="399"/>
      <c r="AB27" s="399"/>
      <c r="AC27" s="399"/>
      <c r="AD27" s="387"/>
      <c r="AE27" s="387"/>
      <c r="AF27" s="387"/>
    </row>
    <row r="28" spans="1:32" s="15" customFormat="1">
      <c r="A28" s="522" t="str">
        <f t="shared" si="2"/>
        <v/>
      </c>
      <c r="B28" s="522">
        <v>9</v>
      </c>
      <c r="C28" s="301"/>
      <c r="D28" s="516"/>
      <c r="E28" s="526"/>
      <c r="F28" s="517"/>
      <c r="G28" s="517"/>
      <c r="H28" s="517"/>
      <c r="I28" s="517"/>
      <c r="J28" s="517"/>
      <c r="K28" s="517"/>
      <c r="L28" s="517"/>
      <c r="M28" s="517"/>
      <c r="N28" s="517"/>
      <c r="O28" s="517"/>
      <c r="P28" s="517"/>
      <c r="Q28" s="517"/>
      <c r="R28" s="517"/>
      <c r="S28" s="517"/>
      <c r="T28" s="517"/>
      <c r="U28" s="517"/>
      <c r="V28" s="517"/>
      <c r="W28" s="518"/>
      <c r="X28" s="398" t="str">
        <f t="shared" si="1"/>
        <v/>
      </c>
      <c r="Y28" s="239">
        <v>23</v>
      </c>
      <c r="Z28" s="399"/>
      <c r="AA28" s="399"/>
      <c r="AB28" s="399"/>
      <c r="AC28" s="399"/>
      <c r="AD28" s="387"/>
      <c r="AE28" s="387"/>
      <c r="AF28" s="387"/>
    </row>
    <row r="29" spans="1:32" s="15" customFormat="1">
      <c r="A29" s="522" t="str">
        <f t="shared" si="2"/>
        <v/>
      </c>
      <c r="B29" s="522">
        <v>10</v>
      </c>
      <c r="C29" s="301"/>
      <c r="D29" s="516"/>
      <c r="E29" s="526"/>
      <c r="F29" s="517"/>
      <c r="G29" s="517"/>
      <c r="H29" s="517"/>
      <c r="I29" s="517"/>
      <c r="J29" s="517"/>
      <c r="K29" s="517"/>
      <c r="L29" s="517"/>
      <c r="M29" s="517"/>
      <c r="N29" s="517"/>
      <c r="O29" s="517"/>
      <c r="P29" s="517"/>
      <c r="Q29" s="517"/>
      <c r="R29" s="517"/>
      <c r="S29" s="517"/>
      <c r="T29" s="517"/>
      <c r="U29" s="517"/>
      <c r="V29" s="517"/>
      <c r="W29" s="518"/>
      <c r="X29" s="398" t="str">
        <f t="shared" si="1"/>
        <v/>
      </c>
      <c r="Y29" s="239">
        <v>24</v>
      </c>
      <c r="Z29" s="399"/>
      <c r="AA29" s="399"/>
      <c r="AB29" s="399"/>
      <c r="AC29" s="399"/>
      <c r="AD29" s="387"/>
      <c r="AE29" s="387"/>
      <c r="AF29" s="387"/>
    </row>
    <row r="30" spans="1:32" s="15" customFormat="1">
      <c r="A30" s="522" t="str">
        <f t="shared" si="2"/>
        <v/>
      </c>
      <c r="B30" s="522">
        <v>11</v>
      </c>
      <c r="C30" s="301"/>
      <c r="D30" s="516"/>
      <c r="E30" s="526"/>
      <c r="F30" s="517"/>
      <c r="G30" s="517"/>
      <c r="H30" s="517"/>
      <c r="I30" s="517"/>
      <c r="J30" s="517"/>
      <c r="K30" s="517"/>
      <c r="L30" s="517"/>
      <c r="M30" s="517"/>
      <c r="N30" s="517"/>
      <c r="O30" s="517"/>
      <c r="P30" s="517"/>
      <c r="Q30" s="517"/>
      <c r="R30" s="517"/>
      <c r="S30" s="517"/>
      <c r="T30" s="517"/>
      <c r="U30" s="517"/>
      <c r="V30" s="517"/>
      <c r="W30" s="518"/>
      <c r="X30" s="398" t="str">
        <f t="shared" si="1"/>
        <v/>
      </c>
      <c r="Y30" s="239">
        <v>25</v>
      </c>
      <c r="Z30" s="399"/>
      <c r="AA30" s="399"/>
      <c r="AB30" s="399"/>
      <c r="AC30" s="399"/>
      <c r="AD30" s="387"/>
      <c r="AE30" s="387"/>
      <c r="AF30" s="387"/>
    </row>
    <row r="31" spans="1:32" s="15" customFormat="1">
      <c r="A31" s="522" t="str">
        <f t="shared" si="2"/>
        <v/>
      </c>
      <c r="B31" s="522">
        <v>12</v>
      </c>
      <c r="C31" s="301"/>
      <c r="D31" s="516"/>
      <c r="E31" s="526"/>
      <c r="F31" s="517"/>
      <c r="G31" s="517"/>
      <c r="H31" s="517"/>
      <c r="I31" s="517"/>
      <c r="J31" s="517"/>
      <c r="K31" s="517"/>
      <c r="L31" s="517"/>
      <c r="M31" s="517"/>
      <c r="N31" s="517"/>
      <c r="O31" s="517"/>
      <c r="P31" s="517"/>
      <c r="Q31" s="517"/>
      <c r="R31" s="517"/>
      <c r="S31" s="517"/>
      <c r="T31" s="517"/>
      <c r="U31" s="517"/>
      <c r="V31" s="517"/>
      <c r="W31" s="518"/>
      <c r="X31" s="398" t="str">
        <f t="shared" si="1"/>
        <v/>
      </c>
      <c r="Y31" s="239">
        <v>26</v>
      </c>
      <c r="Z31" s="399"/>
      <c r="AA31" s="399"/>
      <c r="AB31" s="399"/>
      <c r="AC31" s="399"/>
      <c r="AD31" s="387"/>
      <c r="AE31" s="387"/>
      <c r="AF31" s="387"/>
    </row>
    <row r="32" spans="1:32" s="15" customFormat="1">
      <c r="A32" s="522" t="str">
        <f t="shared" si="2"/>
        <v/>
      </c>
      <c r="B32" s="522">
        <v>13</v>
      </c>
      <c r="C32" s="301"/>
      <c r="D32" s="516"/>
      <c r="E32" s="526"/>
      <c r="F32" s="517"/>
      <c r="G32" s="517"/>
      <c r="H32" s="517"/>
      <c r="I32" s="517"/>
      <c r="J32" s="517"/>
      <c r="K32" s="517"/>
      <c r="L32" s="517"/>
      <c r="M32" s="517"/>
      <c r="N32" s="517"/>
      <c r="O32" s="517"/>
      <c r="P32" s="517"/>
      <c r="Q32" s="517"/>
      <c r="R32" s="517"/>
      <c r="S32" s="517"/>
      <c r="T32" s="517"/>
      <c r="U32" s="517"/>
      <c r="V32" s="517"/>
      <c r="W32" s="518"/>
      <c r="X32" s="398" t="str">
        <f t="shared" si="1"/>
        <v/>
      </c>
      <c r="Y32" s="239">
        <v>27</v>
      </c>
      <c r="Z32" s="399"/>
      <c r="AA32" s="399"/>
      <c r="AB32" s="399"/>
      <c r="AC32" s="399"/>
      <c r="AD32" s="387"/>
      <c r="AE32" s="387"/>
      <c r="AF32" s="387"/>
    </row>
    <row r="33" spans="1:32" s="15" customFormat="1">
      <c r="A33" s="522" t="str">
        <f t="shared" si="2"/>
        <v/>
      </c>
      <c r="B33" s="522">
        <v>14</v>
      </c>
      <c r="C33" s="301"/>
      <c r="D33" s="516"/>
      <c r="E33" s="526"/>
      <c r="F33" s="517"/>
      <c r="G33" s="517"/>
      <c r="H33" s="517"/>
      <c r="I33" s="517"/>
      <c r="J33" s="517"/>
      <c r="K33" s="517"/>
      <c r="L33" s="517"/>
      <c r="M33" s="517"/>
      <c r="N33" s="517"/>
      <c r="O33" s="517"/>
      <c r="P33" s="517"/>
      <c r="Q33" s="517"/>
      <c r="R33" s="517"/>
      <c r="S33" s="517"/>
      <c r="T33" s="517"/>
      <c r="U33" s="517"/>
      <c r="V33" s="517"/>
      <c r="W33" s="518"/>
      <c r="X33" s="398" t="str">
        <f t="shared" si="1"/>
        <v/>
      </c>
      <c r="Y33" s="239">
        <v>28</v>
      </c>
      <c r="Z33" s="399"/>
      <c r="AA33" s="399"/>
      <c r="AB33" s="399"/>
      <c r="AC33" s="399"/>
      <c r="AD33" s="387"/>
      <c r="AE33" s="387"/>
      <c r="AF33" s="387"/>
    </row>
    <row r="34" spans="1:32" s="15" customFormat="1">
      <c r="A34" s="522" t="str">
        <f t="shared" si="2"/>
        <v/>
      </c>
      <c r="B34" s="522">
        <v>15</v>
      </c>
      <c r="C34" s="301"/>
      <c r="D34" s="516"/>
      <c r="E34" s="526"/>
      <c r="F34" s="517"/>
      <c r="G34" s="517"/>
      <c r="H34" s="517"/>
      <c r="I34" s="517"/>
      <c r="J34" s="517"/>
      <c r="K34" s="517"/>
      <c r="L34" s="517"/>
      <c r="M34" s="517"/>
      <c r="N34" s="517"/>
      <c r="O34" s="517"/>
      <c r="P34" s="517"/>
      <c r="Q34" s="517"/>
      <c r="R34" s="517"/>
      <c r="S34" s="517"/>
      <c r="T34" s="517"/>
      <c r="U34" s="517"/>
      <c r="V34" s="517"/>
      <c r="W34" s="518"/>
      <c r="X34" s="398" t="str">
        <f t="shared" si="1"/>
        <v/>
      </c>
      <c r="Y34" s="239">
        <v>29</v>
      </c>
      <c r="Z34" s="399"/>
      <c r="AA34" s="399"/>
      <c r="AB34" s="399"/>
      <c r="AC34" s="399"/>
      <c r="AD34" s="387"/>
      <c r="AE34" s="387"/>
      <c r="AF34" s="387"/>
    </row>
    <row r="35" spans="1:32" s="15" customFormat="1">
      <c r="A35" s="522" t="str">
        <f t="shared" si="2"/>
        <v/>
      </c>
      <c r="B35" s="522">
        <v>16</v>
      </c>
      <c r="C35" s="301"/>
      <c r="D35" s="516"/>
      <c r="E35" s="526"/>
      <c r="F35" s="517"/>
      <c r="G35" s="517"/>
      <c r="H35" s="517"/>
      <c r="I35" s="517"/>
      <c r="J35" s="517"/>
      <c r="K35" s="517"/>
      <c r="L35" s="517"/>
      <c r="M35" s="517"/>
      <c r="N35" s="517"/>
      <c r="O35" s="517"/>
      <c r="P35" s="517"/>
      <c r="Q35" s="517"/>
      <c r="R35" s="517"/>
      <c r="S35" s="517"/>
      <c r="T35" s="517"/>
      <c r="U35" s="517"/>
      <c r="V35" s="517"/>
      <c r="W35" s="518"/>
      <c r="X35" s="398" t="str">
        <f t="shared" si="1"/>
        <v/>
      </c>
      <c r="Y35" s="239">
        <v>30</v>
      </c>
      <c r="Z35" s="399"/>
      <c r="AA35" s="399"/>
      <c r="AB35" s="399"/>
      <c r="AC35" s="399"/>
      <c r="AD35" s="387"/>
      <c r="AE35" s="387"/>
      <c r="AF35" s="387"/>
    </row>
    <row r="36" spans="1:32" s="15" customFormat="1">
      <c r="A36" s="522" t="str">
        <f t="shared" si="2"/>
        <v/>
      </c>
      <c r="B36" s="522">
        <v>17</v>
      </c>
      <c r="C36" s="301"/>
      <c r="D36" s="516"/>
      <c r="E36" s="526"/>
      <c r="F36" s="517"/>
      <c r="G36" s="517"/>
      <c r="H36" s="517"/>
      <c r="I36" s="517"/>
      <c r="J36" s="517"/>
      <c r="K36" s="517"/>
      <c r="L36" s="517"/>
      <c r="M36" s="517"/>
      <c r="N36" s="517"/>
      <c r="O36" s="517"/>
      <c r="P36" s="517"/>
      <c r="Q36" s="517"/>
      <c r="R36" s="517"/>
      <c r="S36" s="517"/>
      <c r="T36" s="517"/>
      <c r="U36" s="517"/>
      <c r="V36" s="517"/>
      <c r="W36" s="518"/>
      <c r="X36" s="398" t="str">
        <f t="shared" si="1"/>
        <v/>
      </c>
      <c r="Y36" s="239">
        <v>31</v>
      </c>
      <c r="Z36" s="399"/>
      <c r="AA36" s="399"/>
      <c r="AB36" s="399"/>
      <c r="AC36" s="399"/>
      <c r="AD36" s="387"/>
      <c r="AE36" s="387"/>
      <c r="AF36" s="387"/>
    </row>
    <row r="37" spans="1:32" s="15" customFormat="1">
      <c r="A37" s="522" t="str">
        <f t="shared" si="2"/>
        <v/>
      </c>
      <c r="B37" s="522">
        <v>18</v>
      </c>
      <c r="C37" s="301"/>
      <c r="D37" s="516"/>
      <c r="E37" s="526"/>
      <c r="F37" s="517"/>
      <c r="G37" s="517"/>
      <c r="H37" s="517"/>
      <c r="I37" s="517"/>
      <c r="J37" s="517"/>
      <c r="K37" s="517"/>
      <c r="L37" s="517"/>
      <c r="M37" s="517"/>
      <c r="N37" s="517"/>
      <c r="O37" s="517"/>
      <c r="P37" s="517"/>
      <c r="Q37" s="517"/>
      <c r="R37" s="517"/>
      <c r="S37" s="517"/>
      <c r="T37" s="517"/>
      <c r="U37" s="517"/>
      <c r="V37" s="517"/>
      <c r="W37" s="518"/>
      <c r="X37" s="398" t="str">
        <f t="shared" si="1"/>
        <v/>
      </c>
      <c r="Y37" s="239">
        <v>32</v>
      </c>
      <c r="Z37" s="399"/>
      <c r="AA37" s="399"/>
      <c r="AB37" s="399"/>
      <c r="AC37" s="399"/>
      <c r="AD37" s="387"/>
      <c r="AE37" s="387"/>
      <c r="AF37" s="387"/>
    </row>
    <row r="38" spans="1:32" s="15" customFormat="1">
      <c r="A38" s="522" t="str">
        <f t="shared" si="2"/>
        <v/>
      </c>
      <c r="B38" s="522">
        <v>19</v>
      </c>
      <c r="C38" s="301"/>
      <c r="D38" s="516"/>
      <c r="E38" s="526"/>
      <c r="F38" s="517"/>
      <c r="G38" s="517"/>
      <c r="H38" s="517"/>
      <c r="I38" s="517"/>
      <c r="J38" s="517"/>
      <c r="K38" s="517"/>
      <c r="L38" s="517"/>
      <c r="M38" s="517"/>
      <c r="N38" s="517"/>
      <c r="O38" s="517"/>
      <c r="P38" s="517"/>
      <c r="Q38" s="517"/>
      <c r="R38" s="517"/>
      <c r="S38" s="517"/>
      <c r="T38" s="517"/>
      <c r="U38" s="517"/>
      <c r="V38" s="517"/>
      <c r="W38" s="518"/>
      <c r="X38" s="398" t="str">
        <f t="shared" si="1"/>
        <v/>
      </c>
      <c r="Y38" s="239">
        <v>33</v>
      </c>
      <c r="Z38" s="399"/>
      <c r="AA38" s="399"/>
      <c r="AB38" s="399"/>
      <c r="AC38" s="399"/>
      <c r="AD38" s="387"/>
      <c r="AE38" s="387"/>
      <c r="AF38" s="387"/>
    </row>
    <row r="39" spans="1:32" s="15" customFormat="1">
      <c r="A39" s="522" t="str">
        <f t="shared" si="2"/>
        <v/>
      </c>
      <c r="B39" s="522">
        <v>20</v>
      </c>
      <c r="C39" s="301"/>
      <c r="D39" s="516"/>
      <c r="E39" s="526"/>
      <c r="F39" s="517"/>
      <c r="G39" s="517"/>
      <c r="H39" s="517"/>
      <c r="I39" s="517"/>
      <c r="J39" s="517"/>
      <c r="K39" s="517"/>
      <c r="L39" s="517"/>
      <c r="M39" s="517"/>
      <c r="N39" s="517"/>
      <c r="O39" s="517"/>
      <c r="P39" s="517"/>
      <c r="Q39" s="517"/>
      <c r="R39" s="517"/>
      <c r="S39" s="517"/>
      <c r="T39" s="517"/>
      <c r="U39" s="517"/>
      <c r="V39" s="517"/>
      <c r="W39" s="518"/>
      <c r="X39" s="398" t="str">
        <f t="shared" si="1"/>
        <v/>
      </c>
      <c r="Y39" s="239">
        <v>34</v>
      </c>
      <c r="Z39" s="399"/>
      <c r="AA39" s="399"/>
      <c r="AB39" s="399"/>
      <c r="AC39" s="399"/>
      <c r="AD39" s="387"/>
      <c r="AE39" s="387"/>
      <c r="AF39" s="387"/>
    </row>
    <row r="40" spans="1:32" s="15" customFormat="1">
      <c r="A40" s="522" t="str">
        <f t="shared" si="2"/>
        <v/>
      </c>
      <c r="B40" s="522">
        <v>21</v>
      </c>
      <c r="C40" s="301"/>
      <c r="D40" s="516"/>
      <c r="E40" s="526"/>
      <c r="F40" s="517"/>
      <c r="G40" s="517"/>
      <c r="H40" s="517"/>
      <c r="I40" s="517"/>
      <c r="J40" s="517"/>
      <c r="K40" s="517"/>
      <c r="L40" s="517"/>
      <c r="M40" s="517"/>
      <c r="N40" s="517"/>
      <c r="O40" s="517"/>
      <c r="P40" s="517"/>
      <c r="Q40" s="517"/>
      <c r="R40" s="517"/>
      <c r="S40" s="517"/>
      <c r="T40" s="517"/>
      <c r="U40" s="517"/>
      <c r="V40" s="517"/>
      <c r="W40" s="518"/>
      <c r="X40" s="398" t="str">
        <f t="shared" si="1"/>
        <v/>
      </c>
      <c r="Y40" s="239">
        <v>35</v>
      </c>
      <c r="Z40" s="399"/>
      <c r="AA40" s="399"/>
      <c r="AB40" s="399"/>
      <c r="AC40" s="399"/>
      <c r="AD40" s="387"/>
      <c r="AE40" s="387"/>
      <c r="AF40" s="387"/>
    </row>
    <row r="41" spans="1:32" s="15" customFormat="1">
      <c r="A41" s="522" t="str">
        <f t="shared" si="2"/>
        <v/>
      </c>
      <c r="B41" s="522">
        <v>22</v>
      </c>
      <c r="C41" s="301"/>
      <c r="D41" s="516"/>
      <c r="E41" s="526"/>
      <c r="F41" s="517"/>
      <c r="G41" s="517"/>
      <c r="H41" s="517"/>
      <c r="I41" s="517"/>
      <c r="J41" s="517"/>
      <c r="K41" s="517"/>
      <c r="L41" s="517"/>
      <c r="M41" s="517"/>
      <c r="N41" s="517"/>
      <c r="O41" s="517"/>
      <c r="P41" s="517"/>
      <c r="Q41" s="517"/>
      <c r="R41" s="517"/>
      <c r="S41" s="517"/>
      <c r="T41" s="517"/>
      <c r="U41" s="517"/>
      <c r="V41" s="517"/>
      <c r="W41" s="518"/>
      <c r="X41" s="398" t="str">
        <f t="shared" si="1"/>
        <v/>
      </c>
      <c r="Y41" s="239">
        <v>36</v>
      </c>
      <c r="Z41" s="399"/>
      <c r="AA41" s="399"/>
      <c r="AB41" s="399"/>
      <c r="AC41" s="399"/>
      <c r="AD41" s="387"/>
      <c r="AE41" s="387"/>
      <c r="AF41" s="387"/>
    </row>
    <row r="42" spans="1:32" s="15" customFormat="1">
      <c r="A42" s="522" t="str">
        <f t="shared" si="2"/>
        <v/>
      </c>
      <c r="B42" s="522">
        <v>23</v>
      </c>
      <c r="C42" s="301"/>
      <c r="D42" s="516"/>
      <c r="E42" s="526"/>
      <c r="F42" s="517"/>
      <c r="G42" s="517"/>
      <c r="H42" s="517"/>
      <c r="I42" s="517"/>
      <c r="J42" s="517"/>
      <c r="K42" s="517"/>
      <c r="L42" s="517"/>
      <c r="M42" s="517"/>
      <c r="N42" s="517"/>
      <c r="O42" s="517"/>
      <c r="P42" s="517"/>
      <c r="Q42" s="517"/>
      <c r="R42" s="517"/>
      <c r="S42" s="517"/>
      <c r="T42" s="517"/>
      <c r="U42" s="517"/>
      <c r="V42" s="517"/>
      <c r="W42" s="518"/>
      <c r="X42" s="398" t="str">
        <f t="shared" si="1"/>
        <v/>
      </c>
      <c r="Y42" s="239">
        <v>37</v>
      </c>
      <c r="Z42" s="399"/>
      <c r="AA42" s="399"/>
      <c r="AB42" s="399"/>
      <c r="AC42" s="399"/>
      <c r="AD42" s="387"/>
      <c r="AE42" s="387"/>
      <c r="AF42" s="387"/>
    </row>
    <row r="43" spans="1:32" s="15" customFormat="1">
      <c r="A43" s="522" t="str">
        <f t="shared" si="2"/>
        <v/>
      </c>
      <c r="B43" s="522">
        <v>24</v>
      </c>
      <c r="C43" s="301"/>
      <c r="D43" s="516"/>
      <c r="E43" s="526"/>
      <c r="F43" s="517"/>
      <c r="G43" s="517"/>
      <c r="H43" s="517"/>
      <c r="I43" s="517"/>
      <c r="J43" s="517"/>
      <c r="K43" s="517"/>
      <c r="L43" s="517"/>
      <c r="M43" s="517"/>
      <c r="N43" s="517"/>
      <c r="O43" s="517"/>
      <c r="P43" s="517"/>
      <c r="Q43" s="517"/>
      <c r="R43" s="517"/>
      <c r="S43" s="517"/>
      <c r="T43" s="517"/>
      <c r="U43" s="517"/>
      <c r="V43" s="517"/>
      <c r="W43" s="518"/>
      <c r="X43" s="398" t="str">
        <f t="shared" si="1"/>
        <v/>
      </c>
      <c r="Y43" s="239">
        <v>38</v>
      </c>
      <c r="Z43" s="399"/>
      <c r="AA43" s="399"/>
      <c r="AB43" s="399"/>
      <c r="AC43" s="399"/>
      <c r="AD43" s="387"/>
      <c r="AE43" s="387"/>
      <c r="AF43" s="387"/>
    </row>
    <row r="44" spans="1:32" s="15" customFormat="1">
      <c r="A44" s="522" t="str">
        <f t="shared" si="2"/>
        <v/>
      </c>
      <c r="B44" s="522">
        <v>25</v>
      </c>
      <c r="C44" s="301"/>
      <c r="D44" s="516"/>
      <c r="E44" s="526"/>
      <c r="F44" s="517"/>
      <c r="G44" s="517"/>
      <c r="H44" s="517"/>
      <c r="I44" s="517"/>
      <c r="J44" s="517"/>
      <c r="K44" s="517"/>
      <c r="L44" s="517"/>
      <c r="M44" s="517"/>
      <c r="N44" s="517"/>
      <c r="O44" s="517"/>
      <c r="P44" s="517"/>
      <c r="Q44" s="517"/>
      <c r="R44" s="517"/>
      <c r="S44" s="517"/>
      <c r="T44" s="517"/>
      <c r="U44" s="517"/>
      <c r="V44" s="517"/>
      <c r="W44" s="518"/>
      <c r="X44" s="398" t="str">
        <f t="shared" si="1"/>
        <v/>
      </c>
      <c r="Y44" s="239">
        <v>39</v>
      </c>
      <c r="Z44" s="399"/>
      <c r="AA44" s="399"/>
      <c r="AB44" s="399"/>
      <c r="AC44" s="399"/>
      <c r="AD44" s="387"/>
      <c r="AE44" s="387"/>
      <c r="AF44" s="387"/>
    </row>
    <row r="45" spans="1:32" s="15" customFormat="1">
      <c r="A45" s="522" t="str">
        <f t="shared" si="2"/>
        <v/>
      </c>
      <c r="B45" s="522">
        <v>26</v>
      </c>
      <c r="C45" s="301"/>
      <c r="D45" s="516"/>
      <c r="E45" s="526"/>
      <c r="F45" s="517"/>
      <c r="G45" s="517"/>
      <c r="H45" s="517"/>
      <c r="I45" s="517"/>
      <c r="J45" s="517"/>
      <c r="K45" s="517"/>
      <c r="L45" s="517"/>
      <c r="M45" s="517"/>
      <c r="N45" s="517"/>
      <c r="O45" s="517"/>
      <c r="P45" s="517"/>
      <c r="Q45" s="517"/>
      <c r="R45" s="517"/>
      <c r="S45" s="517"/>
      <c r="T45" s="517"/>
      <c r="U45" s="517"/>
      <c r="V45" s="517"/>
      <c r="W45" s="518"/>
      <c r="X45" s="398" t="str">
        <f t="shared" si="1"/>
        <v/>
      </c>
      <c r="Y45" s="239">
        <v>40</v>
      </c>
      <c r="Z45" s="399"/>
      <c r="AA45" s="399"/>
      <c r="AB45" s="399"/>
      <c r="AC45" s="399"/>
      <c r="AD45" s="387"/>
      <c r="AE45" s="387"/>
      <c r="AF45" s="387"/>
    </row>
    <row r="46" spans="1:32" s="15" customFormat="1">
      <c r="A46" s="522" t="str">
        <f t="shared" si="2"/>
        <v/>
      </c>
      <c r="B46" s="522">
        <v>27</v>
      </c>
      <c r="C46" s="301"/>
      <c r="D46" s="516"/>
      <c r="E46" s="526"/>
      <c r="F46" s="517"/>
      <c r="G46" s="517"/>
      <c r="H46" s="517"/>
      <c r="I46" s="517"/>
      <c r="J46" s="517"/>
      <c r="K46" s="517"/>
      <c r="L46" s="517"/>
      <c r="M46" s="517"/>
      <c r="N46" s="517"/>
      <c r="O46" s="517"/>
      <c r="P46" s="517"/>
      <c r="Q46" s="517"/>
      <c r="R46" s="517"/>
      <c r="S46" s="517"/>
      <c r="T46" s="517"/>
      <c r="U46" s="517"/>
      <c r="V46" s="517"/>
      <c r="W46" s="518"/>
      <c r="X46" s="398" t="str">
        <f t="shared" si="1"/>
        <v/>
      </c>
      <c r="Y46" s="239">
        <v>41</v>
      </c>
      <c r="Z46" s="399"/>
      <c r="AA46" s="399"/>
      <c r="AB46" s="399"/>
      <c r="AC46" s="399"/>
      <c r="AD46" s="387"/>
      <c r="AE46" s="387"/>
      <c r="AF46" s="387"/>
    </row>
    <row r="47" spans="1:32" s="15" customFormat="1">
      <c r="A47" s="522" t="str">
        <f t="shared" si="2"/>
        <v/>
      </c>
      <c r="B47" s="522">
        <v>28</v>
      </c>
      <c r="C47" s="301"/>
      <c r="D47" s="516"/>
      <c r="E47" s="526"/>
      <c r="F47" s="517"/>
      <c r="G47" s="517"/>
      <c r="H47" s="517"/>
      <c r="I47" s="517"/>
      <c r="J47" s="517"/>
      <c r="K47" s="517"/>
      <c r="L47" s="517"/>
      <c r="M47" s="517"/>
      <c r="N47" s="517"/>
      <c r="O47" s="517"/>
      <c r="P47" s="517"/>
      <c r="Q47" s="517"/>
      <c r="R47" s="517"/>
      <c r="S47" s="517"/>
      <c r="T47" s="517"/>
      <c r="U47" s="517"/>
      <c r="V47" s="517"/>
      <c r="W47" s="518"/>
      <c r="X47" s="398" t="str">
        <f t="shared" si="1"/>
        <v/>
      </c>
      <c r="Y47" s="239">
        <v>42</v>
      </c>
      <c r="Z47" s="399"/>
      <c r="AA47" s="399"/>
      <c r="AB47" s="399"/>
      <c r="AC47" s="399"/>
      <c r="AD47" s="387"/>
      <c r="AE47" s="387"/>
      <c r="AF47" s="387"/>
    </row>
    <row r="48" spans="1:32" s="15" customFormat="1">
      <c r="A48" s="522" t="str">
        <f t="shared" si="2"/>
        <v/>
      </c>
      <c r="B48" s="522">
        <v>29</v>
      </c>
      <c r="C48" s="301"/>
      <c r="D48" s="516"/>
      <c r="E48" s="526"/>
      <c r="F48" s="517"/>
      <c r="G48" s="517"/>
      <c r="H48" s="517"/>
      <c r="I48" s="517"/>
      <c r="J48" s="517"/>
      <c r="K48" s="517"/>
      <c r="L48" s="517"/>
      <c r="M48" s="517"/>
      <c r="N48" s="517"/>
      <c r="O48" s="517"/>
      <c r="P48" s="517"/>
      <c r="Q48" s="517"/>
      <c r="R48" s="517"/>
      <c r="S48" s="517"/>
      <c r="T48" s="517"/>
      <c r="U48" s="517"/>
      <c r="V48" s="517"/>
      <c r="W48" s="518"/>
      <c r="X48" s="398" t="str">
        <f t="shared" si="1"/>
        <v/>
      </c>
      <c r="Y48" s="239">
        <v>43</v>
      </c>
      <c r="Z48" s="399"/>
      <c r="AA48" s="399"/>
      <c r="AB48" s="399"/>
      <c r="AC48" s="399"/>
      <c r="AD48" s="387"/>
      <c r="AE48" s="387"/>
      <c r="AF48" s="387"/>
    </row>
    <row r="49" spans="1:32" s="15" customFormat="1">
      <c r="A49" s="522" t="str">
        <f t="shared" si="2"/>
        <v/>
      </c>
      <c r="B49" s="522">
        <v>30</v>
      </c>
      <c r="C49" s="301"/>
      <c r="D49" s="516"/>
      <c r="E49" s="526"/>
      <c r="F49" s="517"/>
      <c r="G49" s="517"/>
      <c r="H49" s="517"/>
      <c r="I49" s="517"/>
      <c r="J49" s="517"/>
      <c r="K49" s="517"/>
      <c r="L49" s="517"/>
      <c r="M49" s="517"/>
      <c r="N49" s="517"/>
      <c r="O49" s="517"/>
      <c r="P49" s="517"/>
      <c r="Q49" s="517"/>
      <c r="R49" s="517"/>
      <c r="S49" s="517"/>
      <c r="T49" s="517"/>
      <c r="U49" s="517"/>
      <c r="V49" s="517"/>
      <c r="W49" s="518"/>
      <c r="X49" s="398" t="str">
        <f t="shared" si="1"/>
        <v/>
      </c>
      <c r="Y49" s="239">
        <v>44</v>
      </c>
      <c r="Z49" s="399"/>
      <c r="AA49" s="399"/>
      <c r="AB49" s="399"/>
      <c r="AC49" s="399"/>
      <c r="AD49" s="387"/>
      <c r="AE49" s="387"/>
      <c r="AF49" s="387"/>
    </row>
    <row r="50" spans="1:32" s="15" customFormat="1">
      <c r="A50" s="522" t="str">
        <f t="shared" si="2"/>
        <v/>
      </c>
      <c r="B50" s="522">
        <v>31</v>
      </c>
      <c r="C50" s="301"/>
      <c r="D50" s="516"/>
      <c r="E50" s="526"/>
      <c r="F50" s="517"/>
      <c r="G50" s="517"/>
      <c r="H50" s="517"/>
      <c r="I50" s="517"/>
      <c r="J50" s="517"/>
      <c r="K50" s="517"/>
      <c r="L50" s="517"/>
      <c r="M50" s="517"/>
      <c r="N50" s="517"/>
      <c r="O50" s="517"/>
      <c r="P50" s="517"/>
      <c r="Q50" s="517"/>
      <c r="R50" s="517"/>
      <c r="S50" s="517"/>
      <c r="T50" s="517"/>
      <c r="U50" s="517"/>
      <c r="V50" s="517"/>
      <c r="W50" s="518"/>
      <c r="X50" s="398" t="str">
        <f t="shared" si="1"/>
        <v/>
      </c>
      <c r="Y50" s="239">
        <v>45</v>
      </c>
      <c r="Z50" s="399"/>
      <c r="AA50" s="399"/>
      <c r="AB50" s="399"/>
      <c r="AC50" s="399"/>
      <c r="AD50" s="387"/>
      <c r="AE50" s="387"/>
      <c r="AF50" s="387"/>
    </row>
    <row r="51" spans="1:32" s="15" customFormat="1">
      <c r="A51" s="522" t="str">
        <f t="shared" si="2"/>
        <v/>
      </c>
      <c r="B51" s="522">
        <v>32</v>
      </c>
      <c r="C51" s="301"/>
      <c r="D51" s="516"/>
      <c r="E51" s="526"/>
      <c r="F51" s="517"/>
      <c r="G51" s="517"/>
      <c r="H51" s="517"/>
      <c r="I51" s="517"/>
      <c r="J51" s="517"/>
      <c r="K51" s="517"/>
      <c r="L51" s="517"/>
      <c r="M51" s="517"/>
      <c r="N51" s="517"/>
      <c r="O51" s="517"/>
      <c r="P51" s="517"/>
      <c r="Q51" s="517"/>
      <c r="R51" s="517"/>
      <c r="S51" s="517"/>
      <c r="T51" s="517"/>
      <c r="U51" s="517"/>
      <c r="V51" s="517"/>
      <c r="W51" s="518"/>
      <c r="X51" s="398" t="str">
        <f t="shared" si="1"/>
        <v/>
      </c>
      <c r="Y51" s="239">
        <v>46</v>
      </c>
      <c r="Z51" s="399"/>
      <c r="AA51" s="399"/>
      <c r="AB51" s="399"/>
      <c r="AC51" s="399"/>
      <c r="AD51" s="387"/>
      <c r="AE51" s="387"/>
      <c r="AF51" s="387"/>
    </row>
    <row r="52" spans="1:32" s="15" customFormat="1">
      <c r="A52" s="522" t="str">
        <f t="shared" si="2"/>
        <v/>
      </c>
      <c r="B52" s="522">
        <v>33</v>
      </c>
      <c r="C52" s="301"/>
      <c r="D52" s="516"/>
      <c r="E52" s="526"/>
      <c r="F52" s="517"/>
      <c r="G52" s="517"/>
      <c r="H52" s="517"/>
      <c r="I52" s="517"/>
      <c r="J52" s="517"/>
      <c r="K52" s="517"/>
      <c r="L52" s="517"/>
      <c r="M52" s="517"/>
      <c r="N52" s="517"/>
      <c r="O52" s="517"/>
      <c r="P52" s="517"/>
      <c r="Q52" s="517"/>
      <c r="R52" s="517"/>
      <c r="S52" s="517"/>
      <c r="T52" s="517"/>
      <c r="U52" s="517"/>
      <c r="V52" s="517"/>
      <c r="W52" s="518"/>
      <c r="X52" s="398" t="str">
        <f t="shared" si="1"/>
        <v/>
      </c>
      <c r="Y52" s="239">
        <v>47</v>
      </c>
      <c r="Z52" s="399"/>
      <c r="AA52" s="399"/>
      <c r="AB52" s="399"/>
      <c r="AC52" s="399"/>
      <c r="AD52" s="387"/>
      <c r="AE52" s="387"/>
      <c r="AF52" s="387"/>
    </row>
    <row r="53" spans="1:32" s="15" customFormat="1">
      <c r="A53" s="522" t="str">
        <f t="shared" si="2"/>
        <v/>
      </c>
      <c r="B53" s="522">
        <v>34</v>
      </c>
      <c r="C53" s="301"/>
      <c r="D53" s="516"/>
      <c r="E53" s="526"/>
      <c r="F53" s="517"/>
      <c r="G53" s="517"/>
      <c r="H53" s="517"/>
      <c r="I53" s="517"/>
      <c r="J53" s="517"/>
      <c r="K53" s="517"/>
      <c r="L53" s="517"/>
      <c r="M53" s="517"/>
      <c r="N53" s="517"/>
      <c r="O53" s="517"/>
      <c r="P53" s="517"/>
      <c r="Q53" s="517"/>
      <c r="R53" s="517"/>
      <c r="S53" s="517"/>
      <c r="T53" s="517"/>
      <c r="U53" s="517"/>
      <c r="V53" s="517"/>
      <c r="W53" s="518"/>
      <c r="X53" s="398" t="str">
        <f t="shared" si="1"/>
        <v/>
      </c>
      <c r="Y53" s="239">
        <v>48</v>
      </c>
      <c r="Z53" s="399"/>
      <c r="AA53" s="399"/>
      <c r="AB53" s="399"/>
      <c r="AC53" s="399"/>
      <c r="AD53" s="387"/>
      <c r="AE53" s="387"/>
      <c r="AF53" s="387"/>
    </row>
    <row r="54" spans="1:32" s="15" customFormat="1">
      <c r="A54" s="522" t="str">
        <f t="shared" si="2"/>
        <v/>
      </c>
      <c r="B54" s="522">
        <v>35</v>
      </c>
      <c r="C54" s="301"/>
      <c r="D54" s="516"/>
      <c r="E54" s="526"/>
      <c r="F54" s="517"/>
      <c r="G54" s="517"/>
      <c r="H54" s="517"/>
      <c r="I54" s="517"/>
      <c r="J54" s="517"/>
      <c r="K54" s="517"/>
      <c r="L54" s="517"/>
      <c r="M54" s="517"/>
      <c r="N54" s="517"/>
      <c r="O54" s="517"/>
      <c r="P54" s="517"/>
      <c r="Q54" s="517"/>
      <c r="R54" s="517"/>
      <c r="S54" s="517"/>
      <c r="T54" s="517"/>
      <c r="U54" s="517"/>
      <c r="V54" s="517"/>
      <c r="W54" s="518"/>
      <c r="X54" s="398" t="str">
        <f t="shared" si="1"/>
        <v/>
      </c>
      <c r="Y54" s="239">
        <v>49</v>
      </c>
      <c r="Z54" s="399"/>
      <c r="AA54" s="399"/>
      <c r="AB54" s="399"/>
      <c r="AC54" s="399"/>
      <c r="AD54" s="387"/>
      <c r="AE54" s="387"/>
      <c r="AF54" s="387"/>
    </row>
    <row r="55" spans="1:32" s="15" customFormat="1">
      <c r="A55" s="522" t="str">
        <f t="shared" si="2"/>
        <v/>
      </c>
      <c r="B55" s="522">
        <v>36</v>
      </c>
      <c r="C55" s="301"/>
      <c r="D55" s="516"/>
      <c r="E55" s="526"/>
      <c r="F55" s="517"/>
      <c r="G55" s="517"/>
      <c r="H55" s="517"/>
      <c r="I55" s="517"/>
      <c r="J55" s="517"/>
      <c r="K55" s="517"/>
      <c r="L55" s="517"/>
      <c r="M55" s="517"/>
      <c r="N55" s="517"/>
      <c r="O55" s="517"/>
      <c r="P55" s="517"/>
      <c r="Q55" s="517"/>
      <c r="R55" s="517"/>
      <c r="S55" s="517"/>
      <c r="T55" s="517"/>
      <c r="U55" s="517"/>
      <c r="V55" s="517"/>
      <c r="W55" s="518"/>
      <c r="X55" s="398" t="str">
        <f t="shared" si="1"/>
        <v/>
      </c>
      <c r="Y55" s="239">
        <v>50</v>
      </c>
      <c r="Z55" s="399"/>
      <c r="AA55" s="399"/>
      <c r="AB55" s="399"/>
      <c r="AC55" s="399"/>
      <c r="AD55" s="387"/>
      <c r="AE55" s="387"/>
      <c r="AF55" s="387"/>
    </row>
    <row r="56" spans="1:32" s="15" customFormat="1">
      <c r="A56" s="522" t="str">
        <f t="shared" si="2"/>
        <v/>
      </c>
      <c r="B56" s="522">
        <v>37</v>
      </c>
      <c r="C56" s="301"/>
      <c r="D56" s="516"/>
      <c r="E56" s="526"/>
      <c r="F56" s="517"/>
      <c r="G56" s="517"/>
      <c r="H56" s="517"/>
      <c r="I56" s="517"/>
      <c r="J56" s="517"/>
      <c r="K56" s="517"/>
      <c r="L56" s="517"/>
      <c r="M56" s="517"/>
      <c r="N56" s="517"/>
      <c r="O56" s="517"/>
      <c r="P56" s="517"/>
      <c r="Q56" s="517"/>
      <c r="R56" s="517"/>
      <c r="S56" s="517"/>
      <c r="T56" s="517"/>
      <c r="U56" s="517"/>
      <c r="V56" s="517"/>
      <c r="W56" s="518"/>
      <c r="X56" s="398" t="str">
        <f t="shared" si="1"/>
        <v/>
      </c>
      <c r="Y56" s="239">
        <v>51</v>
      </c>
      <c r="Z56" s="399"/>
      <c r="AA56" s="399"/>
      <c r="AB56" s="399"/>
      <c r="AC56" s="399"/>
      <c r="AD56" s="387"/>
      <c r="AE56" s="387"/>
      <c r="AF56" s="387"/>
    </row>
    <row r="57" spans="1:32" s="15" customFormat="1">
      <c r="A57" s="522" t="str">
        <f t="shared" si="2"/>
        <v/>
      </c>
      <c r="B57" s="522">
        <v>38</v>
      </c>
      <c r="C57" s="301"/>
      <c r="D57" s="516"/>
      <c r="E57" s="526"/>
      <c r="F57" s="517"/>
      <c r="G57" s="517"/>
      <c r="H57" s="517"/>
      <c r="I57" s="517"/>
      <c r="J57" s="517"/>
      <c r="K57" s="517"/>
      <c r="L57" s="517"/>
      <c r="M57" s="517"/>
      <c r="N57" s="517"/>
      <c r="O57" s="517"/>
      <c r="P57" s="517"/>
      <c r="Q57" s="517"/>
      <c r="R57" s="517"/>
      <c r="S57" s="517"/>
      <c r="T57" s="517"/>
      <c r="U57" s="517"/>
      <c r="V57" s="517"/>
      <c r="W57" s="518"/>
      <c r="X57" s="398" t="str">
        <f t="shared" si="1"/>
        <v/>
      </c>
      <c r="Y57" s="239">
        <v>52</v>
      </c>
      <c r="Z57" s="399"/>
      <c r="AA57" s="399"/>
      <c r="AB57" s="399"/>
      <c r="AC57" s="399"/>
      <c r="AD57" s="387"/>
      <c r="AE57" s="387"/>
      <c r="AF57" s="387"/>
    </row>
    <row r="58" spans="1:32" s="15" customFormat="1">
      <c r="A58" s="522" t="str">
        <f t="shared" si="2"/>
        <v/>
      </c>
      <c r="B58" s="522">
        <v>39</v>
      </c>
      <c r="C58" s="301"/>
      <c r="D58" s="516"/>
      <c r="E58" s="526"/>
      <c r="F58" s="517"/>
      <c r="G58" s="517"/>
      <c r="H58" s="517"/>
      <c r="I58" s="517"/>
      <c r="J58" s="517"/>
      <c r="K58" s="517"/>
      <c r="L58" s="517"/>
      <c r="M58" s="517"/>
      <c r="N58" s="517"/>
      <c r="O58" s="517"/>
      <c r="P58" s="517"/>
      <c r="Q58" s="517"/>
      <c r="R58" s="517"/>
      <c r="S58" s="517"/>
      <c r="T58" s="517"/>
      <c r="U58" s="517"/>
      <c r="V58" s="517"/>
      <c r="W58" s="518"/>
      <c r="X58" s="398" t="str">
        <f t="shared" si="1"/>
        <v/>
      </c>
      <c r="Y58" s="239">
        <v>53</v>
      </c>
      <c r="Z58" s="399"/>
      <c r="AA58" s="399"/>
      <c r="AB58" s="399"/>
      <c r="AC58" s="399"/>
      <c r="AD58" s="387"/>
      <c r="AE58" s="387"/>
      <c r="AF58" s="387"/>
    </row>
    <row r="59" spans="1:32" s="15" customFormat="1">
      <c r="A59" s="522" t="str">
        <f t="shared" si="2"/>
        <v/>
      </c>
      <c r="B59" s="522">
        <v>40</v>
      </c>
      <c r="C59" s="301"/>
      <c r="D59" s="516"/>
      <c r="E59" s="526"/>
      <c r="F59" s="517"/>
      <c r="G59" s="517"/>
      <c r="H59" s="517"/>
      <c r="I59" s="517"/>
      <c r="J59" s="517"/>
      <c r="K59" s="517"/>
      <c r="L59" s="517"/>
      <c r="M59" s="517"/>
      <c r="N59" s="517"/>
      <c r="O59" s="517"/>
      <c r="P59" s="517"/>
      <c r="Q59" s="517"/>
      <c r="R59" s="517"/>
      <c r="S59" s="517"/>
      <c r="T59" s="517"/>
      <c r="U59" s="517"/>
      <c r="V59" s="517"/>
      <c r="W59" s="518"/>
      <c r="X59" s="398" t="str">
        <f t="shared" si="1"/>
        <v/>
      </c>
      <c r="Y59" s="239">
        <v>54</v>
      </c>
      <c r="Z59" s="399"/>
      <c r="AA59" s="399"/>
      <c r="AB59" s="399"/>
      <c r="AC59" s="399"/>
      <c r="AD59" s="387"/>
      <c r="AE59" s="387"/>
      <c r="AF59" s="387"/>
    </row>
    <row r="60" spans="1:32" s="15" customFormat="1">
      <c r="A60" s="522" t="str">
        <f t="shared" si="2"/>
        <v/>
      </c>
      <c r="B60" s="522">
        <v>41</v>
      </c>
      <c r="C60" s="301"/>
      <c r="D60" s="516"/>
      <c r="E60" s="526"/>
      <c r="F60" s="517"/>
      <c r="G60" s="517"/>
      <c r="H60" s="517"/>
      <c r="I60" s="517"/>
      <c r="J60" s="517"/>
      <c r="K60" s="517"/>
      <c r="L60" s="517"/>
      <c r="M60" s="517"/>
      <c r="N60" s="517"/>
      <c r="O60" s="517"/>
      <c r="P60" s="517"/>
      <c r="Q60" s="517"/>
      <c r="R60" s="517"/>
      <c r="S60" s="517"/>
      <c r="T60" s="517"/>
      <c r="U60" s="517"/>
      <c r="V60" s="517"/>
      <c r="W60" s="518"/>
      <c r="X60" s="398" t="str">
        <f t="shared" si="1"/>
        <v/>
      </c>
      <c r="Y60" s="239">
        <v>55</v>
      </c>
      <c r="Z60" s="399"/>
      <c r="AA60" s="399"/>
      <c r="AB60" s="399"/>
      <c r="AC60" s="399"/>
      <c r="AD60" s="387"/>
      <c r="AE60" s="387"/>
      <c r="AF60" s="387"/>
    </row>
    <row r="61" spans="1:32" s="15" customFormat="1">
      <c r="A61" s="522" t="str">
        <f t="shared" si="2"/>
        <v/>
      </c>
      <c r="B61" s="522">
        <v>42</v>
      </c>
      <c r="C61" s="301"/>
      <c r="D61" s="516"/>
      <c r="E61" s="526"/>
      <c r="F61" s="517"/>
      <c r="G61" s="517"/>
      <c r="H61" s="517"/>
      <c r="I61" s="517"/>
      <c r="J61" s="517"/>
      <c r="K61" s="517"/>
      <c r="L61" s="517"/>
      <c r="M61" s="517"/>
      <c r="N61" s="517"/>
      <c r="O61" s="517"/>
      <c r="P61" s="517"/>
      <c r="Q61" s="517"/>
      <c r="R61" s="517"/>
      <c r="S61" s="517"/>
      <c r="T61" s="517"/>
      <c r="U61" s="517"/>
      <c r="V61" s="517"/>
      <c r="W61" s="518"/>
      <c r="X61" s="398" t="str">
        <f t="shared" si="1"/>
        <v/>
      </c>
      <c r="Y61" s="239">
        <v>56</v>
      </c>
      <c r="Z61" s="399"/>
      <c r="AA61" s="399"/>
      <c r="AB61" s="399"/>
      <c r="AC61" s="399"/>
      <c r="AD61" s="387"/>
      <c r="AE61" s="387"/>
      <c r="AF61" s="387"/>
    </row>
    <row r="62" spans="1:32" s="15" customFormat="1">
      <c r="A62" s="522" t="str">
        <f t="shared" si="2"/>
        <v/>
      </c>
      <c r="B62" s="522">
        <v>43</v>
      </c>
      <c r="C62" s="301"/>
      <c r="D62" s="516"/>
      <c r="E62" s="526"/>
      <c r="F62" s="517"/>
      <c r="G62" s="517"/>
      <c r="H62" s="517"/>
      <c r="I62" s="517"/>
      <c r="J62" s="517"/>
      <c r="K62" s="517"/>
      <c r="L62" s="517"/>
      <c r="M62" s="517"/>
      <c r="N62" s="517"/>
      <c r="O62" s="517"/>
      <c r="P62" s="517"/>
      <c r="Q62" s="517"/>
      <c r="R62" s="517"/>
      <c r="S62" s="517"/>
      <c r="T62" s="517"/>
      <c r="U62" s="517"/>
      <c r="V62" s="517"/>
      <c r="W62" s="518"/>
      <c r="X62" s="398" t="str">
        <f t="shared" si="1"/>
        <v/>
      </c>
      <c r="Y62" s="239">
        <v>57</v>
      </c>
      <c r="Z62" s="399"/>
      <c r="AA62" s="399"/>
      <c r="AB62" s="399"/>
      <c r="AC62" s="399"/>
      <c r="AD62" s="387"/>
      <c r="AE62" s="387"/>
      <c r="AF62" s="387"/>
    </row>
    <row r="63" spans="1:32" s="15" customFormat="1">
      <c r="A63" s="522" t="str">
        <f t="shared" si="2"/>
        <v/>
      </c>
      <c r="B63" s="522">
        <v>44</v>
      </c>
      <c r="C63" s="301"/>
      <c r="D63" s="516"/>
      <c r="E63" s="526"/>
      <c r="F63" s="517"/>
      <c r="G63" s="517"/>
      <c r="H63" s="517"/>
      <c r="I63" s="517"/>
      <c r="J63" s="517"/>
      <c r="K63" s="517"/>
      <c r="L63" s="517"/>
      <c r="M63" s="517"/>
      <c r="N63" s="517"/>
      <c r="O63" s="517"/>
      <c r="P63" s="517"/>
      <c r="Q63" s="517"/>
      <c r="R63" s="517"/>
      <c r="S63" s="517"/>
      <c r="T63" s="517"/>
      <c r="U63" s="517"/>
      <c r="V63" s="517"/>
      <c r="W63" s="518"/>
      <c r="X63" s="398" t="str">
        <f t="shared" si="1"/>
        <v/>
      </c>
      <c r="Y63" s="239">
        <v>58</v>
      </c>
      <c r="Z63" s="399"/>
      <c r="AA63" s="399"/>
      <c r="AB63" s="399"/>
      <c r="AC63" s="399"/>
      <c r="AD63" s="387"/>
      <c r="AE63" s="387"/>
      <c r="AF63" s="387"/>
    </row>
    <row r="64" spans="1:32" s="15" customFormat="1">
      <c r="A64" s="522" t="str">
        <f t="shared" si="2"/>
        <v/>
      </c>
      <c r="B64" s="522">
        <v>45</v>
      </c>
      <c r="C64" s="301"/>
      <c r="D64" s="516"/>
      <c r="E64" s="526"/>
      <c r="F64" s="517"/>
      <c r="G64" s="517"/>
      <c r="H64" s="517"/>
      <c r="I64" s="517"/>
      <c r="J64" s="517"/>
      <c r="K64" s="517"/>
      <c r="L64" s="517"/>
      <c r="M64" s="517"/>
      <c r="N64" s="517"/>
      <c r="O64" s="517"/>
      <c r="P64" s="517"/>
      <c r="Q64" s="517"/>
      <c r="R64" s="517"/>
      <c r="S64" s="517"/>
      <c r="T64" s="517"/>
      <c r="U64" s="517"/>
      <c r="V64" s="517"/>
      <c r="W64" s="518"/>
      <c r="X64" s="398" t="str">
        <f t="shared" si="1"/>
        <v/>
      </c>
      <c r="Y64" s="239">
        <v>59</v>
      </c>
      <c r="Z64" s="399"/>
      <c r="AA64" s="399"/>
      <c r="AB64" s="399"/>
      <c r="AC64" s="399"/>
      <c r="AD64" s="387"/>
      <c r="AE64" s="387"/>
      <c r="AF64" s="387"/>
    </row>
    <row r="65" spans="1:32" s="15" customFormat="1">
      <c r="A65" s="522" t="str">
        <f t="shared" si="2"/>
        <v/>
      </c>
      <c r="B65" s="522">
        <v>46</v>
      </c>
      <c r="C65" s="301"/>
      <c r="D65" s="516"/>
      <c r="E65" s="526"/>
      <c r="F65" s="517"/>
      <c r="G65" s="517"/>
      <c r="H65" s="517"/>
      <c r="I65" s="517"/>
      <c r="J65" s="517"/>
      <c r="K65" s="517"/>
      <c r="L65" s="517"/>
      <c r="M65" s="517"/>
      <c r="N65" s="517"/>
      <c r="O65" s="517"/>
      <c r="P65" s="517"/>
      <c r="Q65" s="517"/>
      <c r="R65" s="517"/>
      <c r="S65" s="517"/>
      <c r="T65" s="517"/>
      <c r="U65" s="517"/>
      <c r="V65" s="517"/>
      <c r="W65" s="518"/>
      <c r="X65" s="398" t="str">
        <f t="shared" si="1"/>
        <v/>
      </c>
      <c r="Y65" s="239">
        <v>60</v>
      </c>
      <c r="Z65" s="399"/>
      <c r="AA65" s="399"/>
      <c r="AB65" s="399"/>
      <c r="AC65" s="399"/>
      <c r="AD65" s="387"/>
      <c r="AE65" s="387"/>
      <c r="AF65" s="387"/>
    </row>
    <row r="66" spans="1:32" s="15" customFormat="1">
      <c r="A66" s="522" t="str">
        <f t="shared" si="2"/>
        <v/>
      </c>
      <c r="B66" s="522">
        <v>47</v>
      </c>
      <c r="C66" s="301"/>
      <c r="D66" s="516"/>
      <c r="E66" s="526"/>
      <c r="F66" s="517"/>
      <c r="G66" s="517"/>
      <c r="H66" s="517"/>
      <c r="I66" s="517"/>
      <c r="J66" s="517"/>
      <c r="K66" s="517"/>
      <c r="L66" s="517"/>
      <c r="M66" s="517"/>
      <c r="N66" s="517"/>
      <c r="O66" s="517"/>
      <c r="P66" s="517"/>
      <c r="Q66" s="517"/>
      <c r="R66" s="517"/>
      <c r="S66" s="517"/>
      <c r="T66" s="517"/>
      <c r="U66" s="517"/>
      <c r="V66" s="517"/>
      <c r="W66" s="518"/>
      <c r="X66" s="398" t="str">
        <f t="shared" si="1"/>
        <v/>
      </c>
      <c r="Y66" s="239">
        <v>61</v>
      </c>
      <c r="Z66" s="399"/>
      <c r="AA66" s="399"/>
      <c r="AB66" s="399"/>
      <c r="AC66" s="399"/>
      <c r="AD66" s="387"/>
      <c r="AE66" s="387"/>
      <c r="AF66" s="387"/>
    </row>
    <row r="67" spans="1:32" s="15" customFormat="1">
      <c r="A67" s="522" t="str">
        <f t="shared" si="2"/>
        <v/>
      </c>
      <c r="B67" s="522">
        <v>48</v>
      </c>
      <c r="C67" s="301"/>
      <c r="D67" s="516"/>
      <c r="E67" s="526"/>
      <c r="F67" s="517"/>
      <c r="G67" s="517"/>
      <c r="H67" s="517"/>
      <c r="I67" s="517"/>
      <c r="J67" s="517"/>
      <c r="K67" s="517"/>
      <c r="L67" s="517"/>
      <c r="M67" s="517"/>
      <c r="N67" s="517"/>
      <c r="O67" s="517"/>
      <c r="P67" s="517"/>
      <c r="Q67" s="517"/>
      <c r="R67" s="517"/>
      <c r="S67" s="517"/>
      <c r="T67" s="517"/>
      <c r="U67" s="517"/>
      <c r="V67" s="517"/>
      <c r="W67" s="518"/>
      <c r="X67" s="398" t="str">
        <f t="shared" si="1"/>
        <v/>
      </c>
      <c r="Y67" s="239">
        <v>62</v>
      </c>
      <c r="Z67" s="399"/>
      <c r="AA67" s="399"/>
      <c r="AB67" s="399"/>
      <c r="AC67" s="399"/>
      <c r="AD67" s="387"/>
      <c r="AE67" s="387"/>
      <c r="AF67" s="387"/>
    </row>
    <row r="68" spans="1:32" s="15" customFormat="1">
      <c r="A68" s="522" t="str">
        <f t="shared" si="2"/>
        <v/>
      </c>
      <c r="B68" s="522">
        <v>49</v>
      </c>
      <c r="C68" s="301"/>
      <c r="D68" s="516"/>
      <c r="E68" s="526"/>
      <c r="F68" s="517"/>
      <c r="G68" s="517"/>
      <c r="H68" s="517"/>
      <c r="I68" s="517"/>
      <c r="J68" s="517"/>
      <c r="K68" s="517"/>
      <c r="L68" s="517"/>
      <c r="M68" s="517"/>
      <c r="N68" s="517"/>
      <c r="O68" s="517"/>
      <c r="P68" s="517"/>
      <c r="Q68" s="517"/>
      <c r="R68" s="517"/>
      <c r="S68" s="517"/>
      <c r="T68" s="517"/>
      <c r="U68" s="517"/>
      <c r="V68" s="517"/>
      <c r="W68" s="518"/>
      <c r="X68" s="398" t="str">
        <f t="shared" si="1"/>
        <v/>
      </c>
      <c r="Y68" s="239">
        <v>63</v>
      </c>
      <c r="Z68" s="399"/>
      <c r="AA68" s="399"/>
      <c r="AB68" s="399"/>
      <c r="AC68" s="399"/>
      <c r="AD68" s="387"/>
      <c r="AE68" s="387"/>
      <c r="AF68" s="387"/>
    </row>
    <row r="69" spans="1:32" s="15" customFormat="1">
      <c r="A69" s="522" t="str">
        <f t="shared" si="2"/>
        <v/>
      </c>
      <c r="B69" s="522">
        <v>50</v>
      </c>
      <c r="C69" s="301"/>
      <c r="D69" s="516"/>
      <c r="E69" s="526"/>
      <c r="F69" s="517"/>
      <c r="G69" s="517"/>
      <c r="H69" s="517"/>
      <c r="I69" s="517"/>
      <c r="J69" s="517"/>
      <c r="K69" s="517"/>
      <c r="L69" s="517"/>
      <c r="M69" s="517"/>
      <c r="N69" s="517"/>
      <c r="O69" s="517"/>
      <c r="P69" s="517"/>
      <c r="Q69" s="517"/>
      <c r="R69" s="517"/>
      <c r="S69" s="517"/>
      <c r="T69" s="517"/>
      <c r="U69" s="517"/>
      <c r="V69" s="517"/>
      <c r="W69" s="518"/>
      <c r="X69" s="398" t="str">
        <f t="shared" si="1"/>
        <v/>
      </c>
      <c r="Y69" s="239">
        <v>64</v>
      </c>
      <c r="Z69" s="399"/>
      <c r="AA69" s="399"/>
      <c r="AB69" s="399"/>
      <c r="AC69" s="399"/>
      <c r="AD69" s="387"/>
      <c r="AE69" s="387"/>
      <c r="AF69" s="387"/>
    </row>
    <row r="70" spans="1:32" s="15" customFormat="1">
      <c r="A70" s="522" t="str">
        <f t="shared" si="2"/>
        <v/>
      </c>
      <c r="B70" s="522">
        <v>51</v>
      </c>
      <c r="C70" s="301"/>
      <c r="D70" s="516"/>
      <c r="E70" s="526"/>
      <c r="F70" s="517"/>
      <c r="G70" s="517"/>
      <c r="H70" s="517"/>
      <c r="I70" s="517"/>
      <c r="J70" s="517"/>
      <c r="K70" s="517"/>
      <c r="L70" s="517"/>
      <c r="M70" s="517"/>
      <c r="N70" s="517"/>
      <c r="O70" s="517"/>
      <c r="P70" s="517"/>
      <c r="Q70" s="517"/>
      <c r="R70" s="517"/>
      <c r="S70" s="517"/>
      <c r="T70" s="517"/>
      <c r="U70" s="517"/>
      <c r="V70" s="517"/>
      <c r="W70" s="518"/>
      <c r="X70" s="398" t="str">
        <f t="shared" si="1"/>
        <v/>
      </c>
      <c r="Y70" s="239">
        <v>65</v>
      </c>
      <c r="Z70" s="399"/>
      <c r="AA70" s="399"/>
      <c r="AB70" s="399"/>
      <c r="AC70" s="399"/>
      <c r="AD70" s="387"/>
      <c r="AE70" s="387"/>
      <c r="AF70" s="387"/>
    </row>
    <row r="71" spans="1:32" s="15" customFormat="1">
      <c r="A71" s="522" t="str">
        <f t="shared" si="2"/>
        <v/>
      </c>
      <c r="B71" s="522">
        <v>52</v>
      </c>
      <c r="C71" s="301"/>
      <c r="D71" s="516"/>
      <c r="E71" s="526"/>
      <c r="F71" s="517"/>
      <c r="G71" s="517"/>
      <c r="H71" s="517"/>
      <c r="I71" s="517"/>
      <c r="J71" s="517"/>
      <c r="K71" s="517"/>
      <c r="L71" s="517"/>
      <c r="M71" s="517"/>
      <c r="N71" s="517"/>
      <c r="O71" s="517"/>
      <c r="P71" s="517"/>
      <c r="Q71" s="517"/>
      <c r="R71" s="517"/>
      <c r="S71" s="517"/>
      <c r="T71" s="517"/>
      <c r="U71" s="517"/>
      <c r="V71" s="517"/>
      <c r="W71" s="518"/>
      <c r="X71" s="398" t="str">
        <f t="shared" si="1"/>
        <v/>
      </c>
      <c r="Y71" s="239">
        <v>66</v>
      </c>
      <c r="Z71" s="399"/>
      <c r="AA71" s="399"/>
      <c r="AB71" s="399"/>
      <c r="AC71" s="399"/>
      <c r="AD71" s="387"/>
      <c r="AE71" s="387"/>
      <c r="AF71" s="387"/>
    </row>
    <row r="72" spans="1:32" s="15" customFormat="1">
      <c r="A72" s="522" t="str">
        <f t="shared" si="2"/>
        <v/>
      </c>
      <c r="B72" s="522">
        <v>53</v>
      </c>
      <c r="C72" s="301"/>
      <c r="D72" s="516"/>
      <c r="E72" s="526"/>
      <c r="F72" s="517"/>
      <c r="G72" s="517"/>
      <c r="H72" s="517"/>
      <c r="I72" s="517"/>
      <c r="J72" s="517"/>
      <c r="K72" s="517"/>
      <c r="L72" s="517"/>
      <c r="M72" s="517"/>
      <c r="N72" s="517"/>
      <c r="O72" s="517"/>
      <c r="P72" s="517"/>
      <c r="Q72" s="517"/>
      <c r="R72" s="517"/>
      <c r="S72" s="517"/>
      <c r="T72" s="517"/>
      <c r="U72" s="517"/>
      <c r="V72" s="517"/>
      <c r="W72" s="518"/>
      <c r="X72" s="398" t="str">
        <f t="shared" si="1"/>
        <v/>
      </c>
      <c r="Y72" s="239">
        <v>67</v>
      </c>
      <c r="Z72" s="399"/>
      <c r="AA72" s="399"/>
      <c r="AB72" s="399"/>
      <c r="AC72" s="399"/>
      <c r="AD72" s="387"/>
      <c r="AE72" s="387"/>
      <c r="AF72" s="387"/>
    </row>
    <row r="73" spans="1:32" s="15" customFormat="1">
      <c r="A73" s="522" t="str">
        <f t="shared" si="2"/>
        <v/>
      </c>
      <c r="B73" s="522">
        <v>54</v>
      </c>
      <c r="C73" s="301"/>
      <c r="D73" s="516"/>
      <c r="E73" s="526"/>
      <c r="F73" s="517"/>
      <c r="G73" s="517"/>
      <c r="H73" s="517"/>
      <c r="I73" s="517"/>
      <c r="J73" s="517"/>
      <c r="K73" s="517"/>
      <c r="L73" s="517"/>
      <c r="M73" s="517"/>
      <c r="N73" s="517"/>
      <c r="O73" s="517"/>
      <c r="P73" s="517"/>
      <c r="Q73" s="517"/>
      <c r="R73" s="517"/>
      <c r="S73" s="517"/>
      <c r="T73" s="517"/>
      <c r="U73" s="517"/>
      <c r="V73" s="517"/>
      <c r="W73" s="518"/>
      <c r="X73" s="398" t="str">
        <f t="shared" si="1"/>
        <v/>
      </c>
      <c r="Y73" s="239">
        <v>68</v>
      </c>
      <c r="Z73" s="399"/>
      <c r="AA73" s="399"/>
      <c r="AB73" s="399"/>
      <c r="AC73" s="399"/>
      <c r="AD73" s="387"/>
      <c r="AE73" s="387"/>
      <c r="AF73" s="387"/>
    </row>
    <row r="74" spans="1:32" s="15" customFormat="1">
      <c r="A74" s="522" t="str">
        <f t="shared" si="2"/>
        <v/>
      </c>
      <c r="B74" s="522">
        <v>55</v>
      </c>
      <c r="C74" s="301"/>
      <c r="D74" s="516"/>
      <c r="E74" s="526"/>
      <c r="F74" s="517"/>
      <c r="G74" s="517"/>
      <c r="H74" s="517"/>
      <c r="I74" s="517"/>
      <c r="J74" s="517"/>
      <c r="K74" s="517"/>
      <c r="L74" s="517"/>
      <c r="M74" s="517"/>
      <c r="N74" s="517"/>
      <c r="O74" s="517"/>
      <c r="P74" s="517"/>
      <c r="Q74" s="517"/>
      <c r="R74" s="517"/>
      <c r="S74" s="517"/>
      <c r="T74" s="517"/>
      <c r="U74" s="517"/>
      <c r="V74" s="517"/>
      <c r="W74" s="518"/>
      <c r="X74" s="398" t="str">
        <f t="shared" si="1"/>
        <v/>
      </c>
      <c r="Y74" s="239">
        <v>69</v>
      </c>
      <c r="Z74" s="399"/>
      <c r="AA74" s="399"/>
      <c r="AB74" s="399"/>
      <c r="AC74" s="399"/>
      <c r="AD74" s="387"/>
      <c r="AE74" s="387"/>
      <c r="AF74" s="387"/>
    </row>
    <row r="75" spans="1:32" s="15" customFormat="1">
      <c r="A75" s="522" t="str">
        <f t="shared" si="2"/>
        <v/>
      </c>
      <c r="B75" s="522">
        <v>56</v>
      </c>
      <c r="C75" s="301"/>
      <c r="D75" s="516"/>
      <c r="E75" s="526"/>
      <c r="F75" s="517"/>
      <c r="G75" s="517"/>
      <c r="H75" s="517"/>
      <c r="I75" s="517"/>
      <c r="J75" s="517"/>
      <c r="K75" s="517"/>
      <c r="L75" s="517"/>
      <c r="M75" s="517"/>
      <c r="N75" s="517"/>
      <c r="O75" s="517"/>
      <c r="P75" s="517"/>
      <c r="Q75" s="517"/>
      <c r="R75" s="517"/>
      <c r="S75" s="517"/>
      <c r="T75" s="517"/>
      <c r="U75" s="517"/>
      <c r="V75" s="517"/>
      <c r="W75" s="518"/>
      <c r="X75" s="398" t="str">
        <f t="shared" ref="X75:X105" si="3">IF(Y75&lt;=$D$15,Y75,"")</f>
        <v/>
      </c>
      <c r="Y75" s="239">
        <v>70</v>
      </c>
      <c r="Z75" s="399"/>
      <c r="AA75" s="399"/>
      <c r="AB75" s="399"/>
      <c r="AC75" s="399"/>
      <c r="AD75" s="387"/>
      <c r="AE75" s="387"/>
      <c r="AF75" s="387"/>
    </row>
    <row r="76" spans="1:32" s="15" customFormat="1">
      <c r="A76" s="522" t="str">
        <f t="shared" si="2"/>
        <v/>
      </c>
      <c r="B76" s="522">
        <v>57</v>
      </c>
      <c r="C76" s="301"/>
      <c r="D76" s="516"/>
      <c r="E76" s="526"/>
      <c r="F76" s="517"/>
      <c r="G76" s="517"/>
      <c r="H76" s="517"/>
      <c r="I76" s="517"/>
      <c r="J76" s="517"/>
      <c r="K76" s="517"/>
      <c r="L76" s="517"/>
      <c r="M76" s="517"/>
      <c r="N76" s="517"/>
      <c r="O76" s="517"/>
      <c r="P76" s="517"/>
      <c r="Q76" s="517"/>
      <c r="R76" s="517"/>
      <c r="S76" s="517"/>
      <c r="T76" s="517"/>
      <c r="U76" s="517"/>
      <c r="V76" s="517"/>
      <c r="W76" s="518"/>
      <c r="X76" s="398" t="str">
        <f t="shared" si="3"/>
        <v/>
      </c>
      <c r="Y76" s="239">
        <v>71</v>
      </c>
      <c r="Z76" s="399"/>
      <c r="AA76" s="399"/>
      <c r="AB76" s="399"/>
      <c r="AC76" s="399"/>
      <c r="AD76" s="387"/>
      <c r="AE76" s="387"/>
      <c r="AF76" s="387"/>
    </row>
    <row r="77" spans="1:32" s="15" customFormat="1">
      <c r="A77" s="522" t="str">
        <f t="shared" si="2"/>
        <v/>
      </c>
      <c r="B77" s="522">
        <v>58</v>
      </c>
      <c r="C77" s="301"/>
      <c r="D77" s="516"/>
      <c r="E77" s="526"/>
      <c r="F77" s="517"/>
      <c r="G77" s="517"/>
      <c r="H77" s="517"/>
      <c r="I77" s="517"/>
      <c r="J77" s="517"/>
      <c r="K77" s="517"/>
      <c r="L77" s="517"/>
      <c r="M77" s="517"/>
      <c r="N77" s="517"/>
      <c r="O77" s="517"/>
      <c r="P77" s="517"/>
      <c r="Q77" s="517"/>
      <c r="R77" s="517"/>
      <c r="S77" s="517"/>
      <c r="T77" s="517"/>
      <c r="U77" s="517"/>
      <c r="V77" s="517"/>
      <c r="W77" s="518"/>
      <c r="X77" s="398" t="str">
        <f t="shared" si="3"/>
        <v/>
      </c>
      <c r="Y77" s="239">
        <v>72</v>
      </c>
      <c r="Z77" s="399"/>
      <c r="AA77" s="399"/>
      <c r="AB77" s="399"/>
      <c r="AC77" s="399"/>
      <c r="AD77" s="387"/>
      <c r="AE77" s="387"/>
      <c r="AF77" s="387"/>
    </row>
    <row r="78" spans="1:32" s="15" customFormat="1">
      <c r="A78" s="522" t="str">
        <f t="shared" si="2"/>
        <v/>
      </c>
      <c r="B78" s="522">
        <v>59</v>
      </c>
      <c r="C78" s="301"/>
      <c r="D78" s="516"/>
      <c r="E78" s="526"/>
      <c r="F78" s="517"/>
      <c r="G78" s="517"/>
      <c r="H78" s="517"/>
      <c r="I78" s="517"/>
      <c r="J78" s="517"/>
      <c r="K78" s="517"/>
      <c r="L78" s="517"/>
      <c r="M78" s="517"/>
      <c r="N78" s="517"/>
      <c r="O78" s="517"/>
      <c r="P78" s="517"/>
      <c r="Q78" s="517"/>
      <c r="R78" s="517"/>
      <c r="S78" s="517"/>
      <c r="T78" s="517"/>
      <c r="U78" s="517"/>
      <c r="V78" s="517"/>
      <c r="W78" s="518"/>
      <c r="X78" s="398" t="str">
        <f t="shared" si="3"/>
        <v/>
      </c>
      <c r="Y78" s="239">
        <v>73</v>
      </c>
      <c r="Z78" s="399"/>
      <c r="AA78" s="399"/>
      <c r="AB78" s="399"/>
      <c r="AC78" s="399"/>
      <c r="AD78" s="387"/>
      <c r="AE78" s="387"/>
      <c r="AF78" s="387"/>
    </row>
    <row r="79" spans="1:32" s="15" customFormat="1">
      <c r="A79" s="522" t="str">
        <f t="shared" si="2"/>
        <v/>
      </c>
      <c r="B79" s="522">
        <v>60</v>
      </c>
      <c r="C79" s="301"/>
      <c r="D79" s="516"/>
      <c r="E79" s="526"/>
      <c r="F79" s="517"/>
      <c r="G79" s="517"/>
      <c r="H79" s="517"/>
      <c r="I79" s="517"/>
      <c r="J79" s="517"/>
      <c r="K79" s="517"/>
      <c r="L79" s="517"/>
      <c r="M79" s="517"/>
      <c r="N79" s="517"/>
      <c r="O79" s="517"/>
      <c r="P79" s="517"/>
      <c r="Q79" s="517"/>
      <c r="R79" s="517"/>
      <c r="S79" s="517"/>
      <c r="T79" s="517"/>
      <c r="U79" s="517"/>
      <c r="V79" s="517"/>
      <c r="W79" s="518"/>
      <c r="X79" s="398" t="str">
        <f t="shared" si="3"/>
        <v/>
      </c>
      <c r="Y79" s="239">
        <v>74</v>
      </c>
      <c r="Z79" s="399"/>
      <c r="AA79" s="399"/>
      <c r="AB79" s="399"/>
      <c r="AC79" s="399"/>
      <c r="AD79" s="387"/>
      <c r="AE79" s="387"/>
      <c r="AF79" s="387"/>
    </row>
    <row r="80" spans="1:32" s="15" customFormat="1">
      <c r="A80" s="522" t="str">
        <f t="shared" si="2"/>
        <v/>
      </c>
      <c r="B80" s="522">
        <v>61</v>
      </c>
      <c r="C80" s="301"/>
      <c r="D80" s="516"/>
      <c r="E80" s="526"/>
      <c r="F80" s="517"/>
      <c r="G80" s="517"/>
      <c r="H80" s="517"/>
      <c r="I80" s="517"/>
      <c r="J80" s="517"/>
      <c r="K80" s="517"/>
      <c r="L80" s="517"/>
      <c r="M80" s="517"/>
      <c r="N80" s="517"/>
      <c r="O80" s="517"/>
      <c r="P80" s="517"/>
      <c r="Q80" s="517"/>
      <c r="R80" s="517"/>
      <c r="S80" s="517"/>
      <c r="T80" s="517"/>
      <c r="U80" s="517"/>
      <c r="V80" s="517"/>
      <c r="W80" s="518"/>
      <c r="X80" s="398" t="str">
        <f t="shared" si="3"/>
        <v/>
      </c>
      <c r="Y80" s="239">
        <v>75</v>
      </c>
      <c r="Z80" s="399"/>
      <c r="AA80" s="399"/>
      <c r="AB80" s="399"/>
      <c r="AC80" s="399"/>
      <c r="AD80" s="387"/>
      <c r="AE80" s="387"/>
      <c r="AF80" s="387"/>
    </row>
    <row r="81" spans="1:32" s="15" customFormat="1">
      <c r="A81" s="522" t="str">
        <f t="shared" si="2"/>
        <v/>
      </c>
      <c r="B81" s="522">
        <v>62</v>
      </c>
      <c r="C81" s="301"/>
      <c r="D81" s="516"/>
      <c r="E81" s="526"/>
      <c r="F81" s="517"/>
      <c r="G81" s="517"/>
      <c r="H81" s="517"/>
      <c r="I81" s="517"/>
      <c r="J81" s="517"/>
      <c r="K81" s="517"/>
      <c r="L81" s="517"/>
      <c r="M81" s="517"/>
      <c r="N81" s="517"/>
      <c r="O81" s="517"/>
      <c r="P81" s="517"/>
      <c r="Q81" s="517"/>
      <c r="R81" s="517"/>
      <c r="S81" s="517"/>
      <c r="T81" s="517"/>
      <c r="U81" s="517"/>
      <c r="V81" s="517"/>
      <c r="W81" s="518"/>
      <c r="X81" s="398" t="str">
        <f t="shared" si="3"/>
        <v/>
      </c>
      <c r="Y81" s="239">
        <v>76</v>
      </c>
      <c r="Z81" s="399"/>
      <c r="AA81" s="399"/>
      <c r="AB81" s="399"/>
      <c r="AC81" s="399"/>
      <c r="AD81" s="387"/>
      <c r="AE81" s="387"/>
      <c r="AF81" s="387"/>
    </row>
    <row r="82" spans="1:32" s="15" customFormat="1">
      <c r="A82" s="522" t="str">
        <f t="shared" si="2"/>
        <v/>
      </c>
      <c r="B82" s="522">
        <v>63</v>
      </c>
      <c r="C82" s="301"/>
      <c r="D82" s="516"/>
      <c r="E82" s="526"/>
      <c r="F82" s="517"/>
      <c r="G82" s="517"/>
      <c r="H82" s="517"/>
      <c r="I82" s="517"/>
      <c r="J82" s="517"/>
      <c r="K82" s="517"/>
      <c r="L82" s="517"/>
      <c r="M82" s="517"/>
      <c r="N82" s="517"/>
      <c r="O82" s="517"/>
      <c r="P82" s="517"/>
      <c r="Q82" s="517"/>
      <c r="R82" s="517"/>
      <c r="S82" s="517"/>
      <c r="T82" s="517"/>
      <c r="U82" s="517"/>
      <c r="V82" s="517"/>
      <c r="W82" s="518"/>
      <c r="X82" s="398" t="str">
        <f t="shared" si="3"/>
        <v/>
      </c>
      <c r="Y82" s="239">
        <v>77</v>
      </c>
      <c r="Z82" s="399"/>
      <c r="AA82" s="399"/>
      <c r="AB82" s="399"/>
      <c r="AC82" s="399"/>
      <c r="AD82" s="387"/>
      <c r="AE82" s="387"/>
      <c r="AF82" s="387"/>
    </row>
    <row r="83" spans="1:32" s="15" customFormat="1">
      <c r="A83" s="522" t="str">
        <f t="shared" si="2"/>
        <v/>
      </c>
      <c r="B83" s="522">
        <v>64</v>
      </c>
      <c r="C83" s="301"/>
      <c r="D83" s="516"/>
      <c r="E83" s="526"/>
      <c r="F83" s="517"/>
      <c r="G83" s="517"/>
      <c r="H83" s="517"/>
      <c r="I83" s="517"/>
      <c r="J83" s="517"/>
      <c r="K83" s="517"/>
      <c r="L83" s="517"/>
      <c r="M83" s="517"/>
      <c r="N83" s="517"/>
      <c r="O83" s="517"/>
      <c r="P83" s="517"/>
      <c r="Q83" s="517"/>
      <c r="R83" s="517"/>
      <c r="S83" s="517"/>
      <c r="T83" s="517"/>
      <c r="U83" s="517"/>
      <c r="V83" s="517"/>
      <c r="W83" s="518"/>
      <c r="X83" s="398" t="str">
        <f t="shared" si="3"/>
        <v/>
      </c>
      <c r="Y83" s="239">
        <v>78</v>
      </c>
      <c r="Z83" s="399"/>
      <c r="AA83" s="399"/>
      <c r="AB83" s="399"/>
      <c r="AC83" s="399"/>
      <c r="AD83" s="387"/>
      <c r="AE83" s="387"/>
      <c r="AF83" s="387"/>
    </row>
    <row r="84" spans="1:32" s="15" customFormat="1">
      <c r="A84" s="522" t="str">
        <f t="shared" si="2"/>
        <v/>
      </c>
      <c r="B84" s="522">
        <v>65</v>
      </c>
      <c r="C84" s="301"/>
      <c r="D84" s="516"/>
      <c r="E84" s="526"/>
      <c r="F84" s="517"/>
      <c r="G84" s="517"/>
      <c r="H84" s="517"/>
      <c r="I84" s="517"/>
      <c r="J84" s="517"/>
      <c r="K84" s="517"/>
      <c r="L84" s="517"/>
      <c r="M84" s="517"/>
      <c r="N84" s="517"/>
      <c r="O84" s="517"/>
      <c r="P84" s="517"/>
      <c r="Q84" s="517"/>
      <c r="R84" s="517"/>
      <c r="S84" s="517"/>
      <c r="T84" s="517"/>
      <c r="U84" s="517"/>
      <c r="V84" s="517"/>
      <c r="W84" s="518"/>
      <c r="X84" s="398" t="str">
        <f t="shared" si="3"/>
        <v/>
      </c>
      <c r="Y84" s="239">
        <v>79</v>
      </c>
      <c r="Z84" s="399"/>
      <c r="AA84" s="399"/>
      <c r="AB84" s="399"/>
      <c r="AC84" s="399"/>
      <c r="AD84" s="387"/>
      <c r="AE84" s="387"/>
      <c r="AF84" s="387"/>
    </row>
    <row r="85" spans="1:32" s="15" customFormat="1">
      <c r="A85" s="522" t="str">
        <f t="shared" ref="A85:A119" si="4">IF(OR(D85="",D85="x"),"",LEN(SUBSTITUTE(D85," ",""))&amp;""&amp;"bp")</f>
        <v/>
      </c>
      <c r="B85" s="522">
        <v>66</v>
      </c>
      <c r="C85" s="301"/>
      <c r="D85" s="516"/>
      <c r="E85" s="526"/>
      <c r="F85" s="517"/>
      <c r="G85" s="517"/>
      <c r="H85" s="517"/>
      <c r="I85" s="517"/>
      <c r="J85" s="517"/>
      <c r="K85" s="517"/>
      <c r="L85" s="517"/>
      <c r="M85" s="517"/>
      <c r="N85" s="517"/>
      <c r="O85" s="517"/>
      <c r="P85" s="517"/>
      <c r="Q85" s="517"/>
      <c r="R85" s="517"/>
      <c r="S85" s="517"/>
      <c r="T85" s="517"/>
      <c r="U85" s="517"/>
      <c r="V85" s="517"/>
      <c r="W85" s="518"/>
      <c r="X85" s="398" t="str">
        <f t="shared" si="3"/>
        <v/>
      </c>
      <c r="Y85" s="239">
        <v>80</v>
      </c>
      <c r="Z85" s="399"/>
      <c r="AA85" s="399"/>
      <c r="AB85" s="399"/>
      <c r="AC85" s="399"/>
      <c r="AD85" s="387"/>
      <c r="AE85" s="387"/>
      <c r="AF85" s="387"/>
    </row>
    <row r="86" spans="1:32" s="15" customFormat="1">
      <c r="A86" s="522" t="str">
        <f t="shared" si="4"/>
        <v/>
      </c>
      <c r="B86" s="522">
        <v>67</v>
      </c>
      <c r="C86" s="301"/>
      <c r="D86" s="516"/>
      <c r="E86" s="526"/>
      <c r="F86" s="517"/>
      <c r="G86" s="517"/>
      <c r="H86" s="517"/>
      <c r="I86" s="517"/>
      <c r="J86" s="517"/>
      <c r="K86" s="517"/>
      <c r="L86" s="517"/>
      <c r="M86" s="517"/>
      <c r="N86" s="517"/>
      <c r="O86" s="517"/>
      <c r="P86" s="517"/>
      <c r="Q86" s="517"/>
      <c r="R86" s="517"/>
      <c r="S86" s="517"/>
      <c r="T86" s="517"/>
      <c r="U86" s="517"/>
      <c r="V86" s="517"/>
      <c r="W86" s="518"/>
      <c r="X86" s="398" t="str">
        <f t="shared" si="3"/>
        <v/>
      </c>
      <c r="Y86" s="239">
        <v>81</v>
      </c>
      <c r="Z86" s="399"/>
      <c r="AA86" s="399"/>
      <c r="AB86" s="399"/>
      <c r="AC86" s="399"/>
      <c r="AD86" s="387"/>
      <c r="AE86" s="387"/>
      <c r="AF86" s="387"/>
    </row>
    <row r="87" spans="1:32" s="15" customFormat="1">
      <c r="A87" s="522" t="str">
        <f t="shared" si="4"/>
        <v/>
      </c>
      <c r="B87" s="522">
        <v>68</v>
      </c>
      <c r="C87" s="301"/>
      <c r="D87" s="516"/>
      <c r="E87" s="526"/>
      <c r="F87" s="517"/>
      <c r="G87" s="517"/>
      <c r="H87" s="517"/>
      <c r="I87" s="517"/>
      <c r="J87" s="517"/>
      <c r="K87" s="517"/>
      <c r="L87" s="517"/>
      <c r="M87" s="517"/>
      <c r="N87" s="517"/>
      <c r="O87" s="517"/>
      <c r="P87" s="517"/>
      <c r="Q87" s="517"/>
      <c r="R87" s="517"/>
      <c r="S87" s="517"/>
      <c r="T87" s="517"/>
      <c r="U87" s="517"/>
      <c r="V87" s="517"/>
      <c r="W87" s="518"/>
      <c r="X87" s="398" t="str">
        <f t="shared" si="3"/>
        <v/>
      </c>
      <c r="Y87" s="239">
        <v>82</v>
      </c>
      <c r="Z87" s="399"/>
      <c r="AA87" s="399"/>
      <c r="AB87" s="399"/>
      <c r="AC87" s="399"/>
      <c r="AD87" s="387"/>
      <c r="AE87" s="387"/>
      <c r="AF87" s="387"/>
    </row>
    <row r="88" spans="1:32" s="15" customFormat="1">
      <c r="A88" s="522" t="str">
        <f t="shared" si="4"/>
        <v/>
      </c>
      <c r="B88" s="522">
        <v>69</v>
      </c>
      <c r="C88" s="301"/>
      <c r="D88" s="516"/>
      <c r="E88" s="526"/>
      <c r="F88" s="517"/>
      <c r="G88" s="517"/>
      <c r="H88" s="517"/>
      <c r="I88" s="517"/>
      <c r="J88" s="517"/>
      <c r="K88" s="517"/>
      <c r="L88" s="517"/>
      <c r="M88" s="517"/>
      <c r="N88" s="517"/>
      <c r="O88" s="517"/>
      <c r="P88" s="517"/>
      <c r="Q88" s="517"/>
      <c r="R88" s="517"/>
      <c r="S88" s="517"/>
      <c r="T88" s="517"/>
      <c r="U88" s="517"/>
      <c r="V88" s="517"/>
      <c r="W88" s="518"/>
      <c r="X88" s="398" t="str">
        <f t="shared" si="3"/>
        <v/>
      </c>
      <c r="Y88" s="239">
        <v>83</v>
      </c>
      <c r="Z88" s="399"/>
      <c r="AA88" s="399"/>
      <c r="AB88" s="399"/>
      <c r="AC88" s="399"/>
      <c r="AD88" s="387"/>
      <c r="AE88" s="387"/>
      <c r="AF88" s="387"/>
    </row>
    <row r="89" spans="1:32" s="15" customFormat="1">
      <c r="A89" s="522" t="str">
        <f t="shared" si="4"/>
        <v/>
      </c>
      <c r="B89" s="522">
        <v>70</v>
      </c>
      <c r="C89" s="301"/>
      <c r="D89" s="516"/>
      <c r="E89" s="526"/>
      <c r="F89" s="517"/>
      <c r="G89" s="517"/>
      <c r="H89" s="517"/>
      <c r="I89" s="517"/>
      <c r="J89" s="517"/>
      <c r="K89" s="517"/>
      <c r="L89" s="517"/>
      <c r="M89" s="517"/>
      <c r="N89" s="517"/>
      <c r="O89" s="517"/>
      <c r="P89" s="517"/>
      <c r="Q89" s="517"/>
      <c r="R89" s="517"/>
      <c r="S89" s="517"/>
      <c r="T89" s="517"/>
      <c r="U89" s="517"/>
      <c r="V89" s="517"/>
      <c r="W89" s="518"/>
      <c r="X89" s="398" t="str">
        <f t="shared" si="3"/>
        <v/>
      </c>
      <c r="Y89" s="239">
        <v>84</v>
      </c>
      <c r="Z89" s="399"/>
      <c r="AA89" s="399"/>
      <c r="AB89" s="399"/>
      <c r="AC89" s="399"/>
      <c r="AD89" s="387"/>
      <c r="AE89" s="387"/>
      <c r="AF89" s="387"/>
    </row>
    <row r="90" spans="1:32" s="15" customFormat="1">
      <c r="A90" s="522" t="str">
        <f t="shared" si="4"/>
        <v/>
      </c>
      <c r="B90" s="522">
        <v>71</v>
      </c>
      <c r="C90" s="301"/>
      <c r="D90" s="516"/>
      <c r="E90" s="526"/>
      <c r="F90" s="517"/>
      <c r="G90" s="517"/>
      <c r="H90" s="517"/>
      <c r="I90" s="517"/>
      <c r="J90" s="517"/>
      <c r="K90" s="517"/>
      <c r="L90" s="517"/>
      <c r="M90" s="517"/>
      <c r="N90" s="517"/>
      <c r="O90" s="517"/>
      <c r="P90" s="517"/>
      <c r="Q90" s="517"/>
      <c r="R90" s="517"/>
      <c r="S90" s="517"/>
      <c r="T90" s="517"/>
      <c r="U90" s="517"/>
      <c r="V90" s="517"/>
      <c r="W90" s="518"/>
      <c r="X90" s="398" t="str">
        <f t="shared" si="3"/>
        <v/>
      </c>
      <c r="Y90" s="239">
        <v>85</v>
      </c>
      <c r="Z90" s="399"/>
      <c r="AA90" s="399"/>
      <c r="AB90" s="399"/>
      <c r="AC90" s="399"/>
      <c r="AD90" s="387"/>
      <c r="AE90" s="387"/>
      <c r="AF90" s="387"/>
    </row>
    <row r="91" spans="1:32" s="15" customFormat="1">
      <c r="A91" s="522" t="str">
        <f t="shared" si="4"/>
        <v/>
      </c>
      <c r="B91" s="522">
        <v>72</v>
      </c>
      <c r="C91" s="301"/>
      <c r="D91" s="516"/>
      <c r="E91" s="526"/>
      <c r="F91" s="517"/>
      <c r="G91" s="517"/>
      <c r="H91" s="517"/>
      <c r="I91" s="517"/>
      <c r="J91" s="517"/>
      <c r="K91" s="517"/>
      <c r="L91" s="517"/>
      <c r="M91" s="517"/>
      <c r="N91" s="517"/>
      <c r="O91" s="517"/>
      <c r="P91" s="517"/>
      <c r="Q91" s="517"/>
      <c r="R91" s="517"/>
      <c r="S91" s="517"/>
      <c r="T91" s="517"/>
      <c r="U91" s="517"/>
      <c r="V91" s="517"/>
      <c r="W91" s="518"/>
      <c r="X91" s="398" t="str">
        <f t="shared" si="3"/>
        <v/>
      </c>
      <c r="Y91" s="239">
        <v>86</v>
      </c>
      <c r="Z91" s="399"/>
      <c r="AA91" s="399"/>
      <c r="AB91" s="399"/>
      <c r="AC91" s="399"/>
      <c r="AD91" s="387"/>
      <c r="AE91" s="387"/>
      <c r="AF91" s="387"/>
    </row>
    <row r="92" spans="1:32" s="15" customFormat="1">
      <c r="A92" s="522" t="str">
        <f t="shared" si="4"/>
        <v/>
      </c>
      <c r="B92" s="522">
        <v>73</v>
      </c>
      <c r="C92" s="301"/>
      <c r="D92" s="516"/>
      <c r="E92" s="526"/>
      <c r="F92" s="517"/>
      <c r="G92" s="517"/>
      <c r="H92" s="517"/>
      <c r="I92" s="517"/>
      <c r="J92" s="517"/>
      <c r="K92" s="517"/>
      <c r="L92" s="517"/>
      <c r="M92" s="517"/>
      <c r="N92" s="517"/>
      <c r="O92" s="517"/>
      <c r="P92" s="517"/>
      <c r="Q92" s="517"/>
      <c r="R92" s="517"/>
      <c r="S92" s="517"/>
      <c r="T92" s="517"/>
      <c r="U92" s="517"/>
      <c r="V92" s="517"/>
      <c r="W92" s="518"/>
      <c r="X92" s="398" t="str">
        <f t="shared" si="3"/>
        <v/>
      </c>
      <c r="Y92" s="239">
        <v>87</v>
      </c>
      <c r="Z92" s="399"/>
      <c r="AA92" s="399"/>
      <c r="AB92" s="399"/>
      <c r="AC92" s="399"/>
      <c r="AD92" s="387"/>
      <c r="AE92" s="387"/>
      <c r="AF92" s="387"/>
    </row>
    <row r="93" spans="1:32" s="15" customFormat="1">
      <c r="A93" s="522" t="str">
        <f t="shared" si="4"/>
        <v/>
      </c>
      <c r="B93" s="522">
        <v>74</v>
      </c>
      <c r="C93" s="301"/>
      <c r="D93" s="516"/>
      <c r="E93" s="526"/>
      <c r="F93" s="517"/>
      <c r="G93" s="517"/>
      <c r="H93" s="517"/>
      <c r="I93" s="517"/>
      <c r="J93" s="517"/>
      <c r="K93" s="517"/>
      <c r="L93" s="517"/>
      <c r="M93" s="517"/>
      <c r="N93" s="517"/>
      <c r="O93" s="517"/>
      <c r="P93" s="517"/>
      <c r="Q93" s="517"/>
      <c r="R93" s="517"/>
      <c r="S93" s="517"/>
      <c r="T93" s="517"/>
      <c r="U93" s="517"/>
      <c r="V93" s="517"/>
      <c r="W93" s="518"/>
      <c r="X93" s="398" t="str">
        <f t="shared" si="3"/>
        <v/>
      </c>
      <c r="Y93" s="239">
        <v>88</v>
      </c>
      <c r="Z93" s="399"/>
      <c r="AA93" s="399"/>
      <c r="AB93" s="399"/>
      <c r="AC93" s="399"/>
      <c r="AD93" s="387"/>
      <c r="AE93" s="387"/>
      <c r="AF93" s="387"/>
    </row>
    <row r="94" spans="1:32" s="15" customFormat="1">
      <c r="A94" s="522" t="str">
        <f t="shared" si="4"/>
        <v/>
      </c>
      <c r="B94" s="522">
        <v>75</v>
      </c>
      <c r="C94" s="301"/>
      <c r="D94" s="516"/>
      <c r="E94" s="526"/>
      <c r="F94" s="517"/>
      <c r="G94" s="517"/>
      <c r="H94" s="517"/>
      <c r="I94" s="517"/>
      <c r="J94" s="517"/>
      <c r="K94" s="517"/>
      <c r="L94" s="517"/>
      <c r="M94" s="517"/>
      <c r="N94" s="517"/>
      <c r="O94" s="517"/>
      <c r="P94" s="517"/>
      <c r="Q94" s="517"/>
      <c r="R94" s="517"/>
      <c r="S94" s="517"/>
      <c r="T94" s="517"/>
      <c r="U94" s="517"/>
      <c r="V94" s="517"/>
      <c r="W94" s="518"/>
      <c r="X94" s="398" t="str">
        <f t="shared" si="3"/>
        <v/>
      </c>
      <c r="Y94" s="239">
        <v>89</v>
      </c>
      <c r="Z94" s="399"/>
      <c r="AA94" s="399"/>
      <c r="AB94" s="399"/>
      <c r="AC94" s="399"/>
      <c r="AD94" s="387"/>
      <c r="AE94" s="387"/>
      <c r="AF94" s="387"/>
    </row>
    <row r="95" spans="1:32" s="15" customFormat="1">
      <c r="A95" s="522" t="str">
        <f t="shared" si="4"/>
        <v/>
      </c>
      <c r="B95" s="522">
        <v>76</v>
      </c>
      <c r="C95" s="301"/>
      <c r="D95" s="516"/>
      <c r="E95" s="526"/>
      <c r="F95" s="517"/>
      <c r="G95" s="517"/>
      <c r="H95" s="517"/>
      <c r="I95" s="517"/>
      <c r="J95" s="517"/>
      <c r="K95" s="517"/>
      <c r="L95" s="517"/>
      <c r="M95" s="517"/>
      <c r="N95" s="517"/>
      <c r="O95" s="517"/>
      <c r="P95" s="517"/>
      <c r="Q95" s="517"/>
      <c r="R95" s="517"/>
      <c r="S95" s="517"/>
      <c r="T95" s="517"/>
      <c r="U95" s="517"/>
      <c r="V95" s="517"/>
      <c r="W95" s="518"/>
      <c r="X95" s="398" t="str">
        <f t="shared" si="3"/>
        <v/>
      </c>
      <c r="Y95" s="239">
        <v>90</v>
      </c>
      <c r="Z95" s="399"/>
      <c r="AA95" s="399"/>
      <c r="AB95" s="399"/>
      <c r="AC95" s="399"/>
      <c r="AD95" s="387"/>
      <c r="AE95" s="387"/>
      <c r="AF95" s="387"/>
    </row>
    <row r="96" spans="1:32" s="15" customFormat="1">
      <c r="A96" s="522" t="str">
        <f t="shared" si="4"/>
        <v/>
      </c>
      <c r="B96" s="522">
        <v>77</v>
      </c>
      <c r="C96" s="301"/>
      <c r="D96" s="516"/>
      <c r="E96" s="526"/>
      <c r="F96" s="517"/>
      <c r="G96" s="517"/>
      <c r="H96" s="517"/>
      <c r="I96" s="517"/>
      <c r="J96" s="517"/>
      <c r="K96" s="517"/>
      <c r="L96" s="517"/>
      <c r="M96" s="517"/>
      <c r="N96" s="517"/>
      <c r="O96" s="517"/>
      <c r="P96" s="517"/>
      <c r="Q96" s="517"/>
      <c r="R96" s="517"/>
      <c r="S96" s="517"/>
      <c r="T96" s="517"/>
      <c r="U96" s="517"/>
      <c r="V96" s="517"/>
      <c r="W96" s="518"/>
      <c r="X96" s="398" t="str">
        <f t="shared" si="3"/>
        <v/>
      </c>
      <c r="Y96" s="239">
        <v>91</v>
      </c>
      <c r="Z96" s="399"/>
      <c r="AA96" s="399"/>
      <c r="AB96" s="399"/>
      <c r="AC96" s="399"/>
      <c r="AD96" s="387"/>
      <c r="AE96" s="387"/>
      <c r="AF96" s="387"/>
    </row>
    <row r="97" spans="1:32" s="15" customFormat="1">
      <c r="A97" s="522" t="str">
        <f t="shared" si="4"/>
        <v/>
      </c>
      <c r="B97" s="522">
        <v>78</v>
      </c>
      <c r="C97" s="301"/>
      <c r="D97" s="516"/>
      <c r="E97" s="526"/>
      <c r="F97" s="517"/>
      <c r="G97" s="517"/>
      <c r="H97" s="517"/>
      <c r="I97" s="517"/>
      <c r="J97" s="517"/>
      <c r="K97" s="517"/>
      <c r="L97" s="517"/>
      <c r="M97" s="517"/>
      <c r="N97" s="517"/>
      <c r="O97" s="517"/>
      <c r="P97" s="517"/>
      <c r="Q97" s="517"/>
      <c r="R97" s="517"/>
      <c r="S97" s="517"/>
      <c r="T97" s="517"/>
      <c r="U97" s="517"/>
      <c r="V97" s="517"/>
      <c r="W97" s="518"/>
      <c r="X97" s="398" t="str">
        <f t="shared" si="3"/>
        <v/>
      </c>
      <c r="Y97" s="239">
        <v>92</v>
      </c>
      <c r="Z97" s="399"/>
      <c r="AA97" s="399"/>
      <c r="AB97" s="399"/>
      <c r="AC97" s="399"/>
      <c r="AD97" s="387"/>
      <c r="AE97" s="387"/>
      <c r="AF97" s="387"/>
    </row>
    <row r="98" spans="1:32" s="15" customFormat="1">
      <c r="A98" s="522" t="str">
        <f t="shared" si="4"/>
        <v/>
      </c>
      <c r="B98" s="522">
        <v>79</v>
      </c>
      <c r="C98" s="301"/>
      <c r="D98" s="516"/>
      <c r="E98" s="526"/>
      <c r="F98" s="517"/>
      <c r="G98" s="517"/>
      <c r="H98" s="517"/>
      <c r="I98" s="517"/>
      <c r="J98" s="517"/>
      <c r="K98" s="517"/>
      <c r="L98" s="517"/>
      <c r="M98" s="517"/>
      <c r="N98" s="517"/>
      <c r="O98" s="517"/>
      <c r="P98" s="517"/>
      <c r="Q98" s="517"/>
      <c r="R98" s="517"/>
      <c r="S98" s="517"/>
      <c r="T98" s="517"/>
      <c r="U98" s="517"/>
      <c r="V98" s="517"/>
      <c r="W98" s="518"/>
      <c r="X98" s="398" t="str">
        <f t="shared" si="3"/>
        <v/>
      </c>
      <c r="Y98" s="239">
        <v>93</v>
      </c>
      <c r="Z98" s="399"/>
      <c r="AA98" s="399"/>
      <c r="AB98" s="399"/>
      <c r="AC98" s="399"/>
      <c r="AD98" s="387"/>
      <c r="AE98" s="387"/>
      <c r="AF98" s="387"/>
    </row>
    <row r="99" spans="1:32" s="15" customFormat="1">
      <c r="A99" s="522" t="str">
        <f t="shared" si="4"/>
        <v/>
      </c>
      <c r="B99" s="522">
        <v>80</v>
      </c>
      <c r="C99" s="301"/>
      <c r="D99" s="516"/>
      <c r="E99" s="526"/>
      <c r="F99" s="517"/>
      <c r="G99" s="517"/>
      <c r="H99" s="517"/>
      <c r="I99" s="517"/>
      <c r="J99" s="517"/>
      <c r="K99" s="517"/>
      <c r="L99" s="517"/>
      <c r="M99" s="517"/>
      <c r="N99" s="517"/>
      <c r="O99" s="517"/>
      <c r="P99" s="517"/>
      <c r="Q99" s="517"/>
      <c r="R99" s="517"/>
      <c r="S99" s="517"/>
      <c r="T99" s="517"/>
      <c r="U99" s="517"/>
      <c r="V99" s="517"/>
      <c r="W99" s="518"/>
      <c r="X99" s="398" t="str">
        <f t="shared" si="3"/>
        <v/>
      </c>
      <c r="Y99" s="239">
        <v>94</v>
      </c>
      <c r="Z99" s="399"/>
      <c r="AA99" s="399"/>
      <c r="AB99" s="399"/>
      <c r="AC99" s="399"/>
      <c r="AD99" s="387"/>
      <c r="AE99" s="387"/>
      <c r="AF99" s="387"/>
    </row>
    <row r="100" spans="1:32" s="15" customFormat="1">
      <c r="A100" s="522" t="str">
        <f t="shared" si="4"/>
        <v/>
      </c>
      <c r="B100" s="522">
        <v>81</v>
      </c>
      <c r="C100" s="301"/>
      <c r="D100" s="516"/>
      <c r="E100" s="526"/>
      <c r="F100" s="517"/>
      <c r="G100" s="517"/>
      <c r="H100" s="517"/>
      <c r="I100" s="517"/>
      <c r="J100" s="517"/>
      <c r="K100" s="517"/>
      <c r="L100" s="517"/>
      <c r="M100" s="517"/>
      <c r="N100" s="517"/>
      <c r="O100" s="517"/>
      <c r="P100" s="517"/>
      <c r="Q100" s="517"/>
      <c r="R100" s="517"/>
      <c r="S100" s="517"/>
      <c r="T100" s="517"/>
      <c r="U100" s="517"/>
      <c r="V100" s="517"/>
      <c r="W100" s="518"/>
      <c r="X100" s="398" t="str">
        <f t="shared" si="3"/>
        <v/>
      </c>
      <c r="Y100" s="239">
        <v>95</v>
      </c>
      <c r="Z100" s="399"/>
      <c r="AA100" s="399"/>
      <c r="AB100" s="399"/>
      <c r="AC100" s="399"/>
      <c r="AD100" s="387"/>
      <c r="AE100" s="387"/>
      <c r="AF100" s="387"/>
    </row>
    <row r="101" spans="1:32" s="15" customFormat="1">
      <c r="A101" s="522" t="str">
        <f t="shared" si="4"/>
        <v/>
      </c>
      <c r="B101" s="522">
        <v>82</v>
      </c>
      <c r="C101" s="301"/>
      <c r="D101" s="516"/>
      <c r="E101" s="526"/>
      <c r="F101" s="517"/>
      <c r="G101" s="517"/>
      <c r="H101" s="517"/>
      <c r="I101" s="517"/>
      <c r="J101" s="517"/>
      <c r="K101" s="517"/>
      <c r="L101" s="517"/>
      <c r="M101" s="517"/>
      <c r="N101" s="517"/>
      <c r="O101" s="517"/>
      <c r="P101" s="517"/>
      <c r="Q101" s="517"/>
      <c r="R101" s="517"/>
      <c r="S101" s="517"/>
      <c r="T101" s="517"/>
      <c r="U101" s="517"/>
      <c r="V101" s="517"/>
      <c r="W101" s="518"/>
      <c r="X101" s="398" t="str">
        <f t="shared" si="3"/>
        <v/>
      </c>
      <c r="Y101" s="239">
        <v>96</v>
      </c>
      <c r="Z101" s="399"/>
      <c r="AA101" s="399"/>
      <c r="AB101" s="399"/>
      <c r="AC101" s="399"/>
      <c r="AD101" s="387"/>
      <c r="AE101" s="387"/>
      <c r="AF101" s="387"/>
    </row>
    <row r="102" spans="1:32" s="15" customFormat="1">
      <c r="A102" s="522" t="str">
        <f t="shared" si="4"/>
        <v/>
      </c>
      <c r="B102" s="522">
        <v>83</v>
      </c>
      <c r="C102" s="301"/>
      <c r="D102" s="516"/>
      <c r="E102" s="526"/>
      <c r="F102" s="517"/>
      <c r="G102" s="517"/>
      <c r="H102" s="517"/>
      <c r="I102" s="517"/>
      <c r="J102" s="517"/>
      <c r="K102" s="517"/>
      <c r="L102" s="517"/>
      <c r="M102" s="517"/>
      <c r="N102" s="517"/>
      <c r="O102" s="517"/>
      <c r="P102" s="517"/>
      <c r="Q102" s="517"/>
      <c r="R102" s="517"/>
      <c r="S102" s="517"/>
      <c r="T102" s="517"/>
      <c r="U102" s="517"/>
      <c r="V102" s="517"/>
      <c r="W102" s="518"/>
      <c r="X102" s="398" t="str">
        <f t="shared" si="3"/>
        <v/>
      </c>
      <c r="Y102" s="239">
        <v>97</v>
      </c>
      <c r="Z102" s="399"/>
      <c r="AA102" s="399"/>
      <c r="AB102" s="399"/>
      <c r="AC102" s="399"/>
      <c r="AD102" s="387"/>
      <c r="AE102" s="387"/>
      <c r="AF102" s="387"/>
    </row>
    <row r="103" spans="1:32" s="15" customFormat="1">
      <c r="A103" s="522" t="str">
        <f t="shared" si="4"/>
        <v/>
      </c>
      <c r="B103" s="522">
        <v>84</v>
      </c>
      <c r="C103" s="301"/>
      <c r="D103" s="516"/>
      <c r="E103" s="526"/>
      <c r="F103" s="517"/>
      <c r="G103" s="517"/>
      <c r="H103" s="517"/>
      <c r="I103" s="517"/>
      <c r="J103" s="517"/>
      <c r="K103" s="517"/>
      <c r="L103" s="517"/>
      <c r="M103" s="517"/>
      <c r="N103" s="517"/>
      <c r="O103" s="517"/>
      <c r="P103" s="517"/>
      <c r="Q103" s="517"/>
      <c r="R103" s="517"/>
      <c r="S103" s="517"/>
      <c r="T103" s="517"/>
      <c r="U103" s="517"/>
      <c r="V103" s="517"/>
      <c r="W103" s="518"/>
      <c r="X103" s="398" t="str">
        <f t="shared" si="3"/>
        <v/>
      </c>
      <c r="Y103" s="239">
        <v>98</v>
      </c>
      <c r="Z103" s="399"/>
      <c r="AA103" s="399"/>
      <c r="AB103" s="399"/>
      <c r="AC103" s="399"/>
      <c r="AD103" s="387"/>
      <c r="AE103" s="387"/>
      <c r="AF103" s="387"/>
    </row>
    <row r="104" spans="1:32" s="15" customFormat="1">
      <c r="A104" s="522" t="str">
        <f t="shared" si="4"/>
        <v/>
      </c>
      <c r="B104" s="522">
        <v>85</v>
      </c>
      <c r="C104" s="301"/>
      <c r="D104" s="516"/>
      <c r="E104" s="526"/>
      <c r="F104" s="517"/>
      <c r="G104" s="517"/>
      <c r="H104" s="517"/>
      <c r="I104" s="517"/>
      <c r="J104" s="517"/>
      <c r="K104" s="517"/>
      <c r="L104" s="517"/>
      <c r="M104" s="517"/>
      <c r="N104" s="517"/>
      <c r="O104" s="517"/>
      <c r="P104" s="517"/>
      <c r="Q104" s="517"/>
      <c r="R104" s="517"/>
      <c r="S104" s="517"/>
      <c r="T104" s="517"/>
      <c r="U104" s="517"/>
      <c r="V104" s="517"/>
      <c r="W104" s="518"/>
      <c r="X104" s="398" t="str">
        <f t="shared" si="3"/>
        <v/>
      </c>
      <c r="Y104" s="239">
        <v>99</v>
      </c>
      <c r="Z104" s="399"/>
      <c r="AA104" s="399"/>
      <c r="AB104" s="399"/>
      <c r="AC104" s="399"/>
      <c r="AD104" s="387"/>
      <c r="AE104" s="387"/>
      <c r="AF104" s="387"/>
    </row>
    <row r="105" spans="1:32" s="15" customFormat="1">
      <c r="A105" s="522" t="str">
        <f t="shared" si="4"/>
        <v/>
      </c>
      <c r="B105" s="522">
        <v>86</v>
      </c>
      <c r="C105" s="301"/>
      <c r="D105" s="516"/>
      <c r="E105" s="526"/>
      <c r="F105" s="517"/>
      <c r="G105" s="517"/>
      <c r="H105" s="517"/>
      <c r="I105" s="517"/>
      <c r="J105" s="517"/>
      <c r="K105" s="517"/>
      <c r="L105" s="517"/>
      <c r="M105" s="517"/>
      <c r="N105" s="517"/>
      <c r="O105" s="517"/>
      <c r="P105" s="517"/>
      <c r="Q105" s="517"/>
      <c r="R105" s="517"/>
      <c r="S105" s="517"/>
      <c r="T105" s="517"/>
      <c r="U105" s="517"/>
      <c r="V105" s="517"/>
      <c r="W105" s="518"/>
      <c r="X105" s="398" t="str">
        <f t="shared" si="3"/>
        <v/>
      </c>
      <c r="Y105" s="239">
        <v>100</v>
      </c>
      <c r="Z105" s="399"/>
      <c r="AA105" s="399"/>
      <c r="AB105" s="399"/>
      <c r="AC105" s="399"/>
      <c r="AD105" s="387"/>
      <c r="AE105" s="387"/>
      <c r="AF105" s="387"/>
    </row>
    <row r="106" spans="1:32" s="15" customFormat="1">
      <c r="A106" s="522" t="str">
        <f t="shared" si="4"/>
        <v/>
      </c>
      <c r="B106" s="522">
        <v>87</v>
      </c>
      <c r="C106" s="301"/>
      <c r="D106" s="516"/>
      <c r="E106" s="526"/>
      <c r="F106" s="517"/>
      <c r="G106" s="517"/>
      <c r="H106" s="517"/>
      <c r="I106" s="517"/>
      <c r="J106" s="517"/>
      <c r="K106" s="517"/>
      <c r="L106" s="517"/>
      <c r="M106" s="517"/>
      <c r="N106" s="517"/>
      <c r="O106" s="517"/>
      <c r="P106" s="517"/>
      <c r="Q106" s="517"/>
      <c r="R106" s="517"/>
      <c r="S106" s="517"/>
      <c r="T106" s="517"/>
      <c r="U106" s="517"/>
      <c r="V106" s="517"/>
      <c r="W106" s="518"/>
      <c r="X106" s="398"/>
      <c r="Y106" s="239"/>
      <c r="Z106" s="399"/>
      <c r="AA106" s="399"/>
      <c r="AB106" s="399"/>
      <c r="AC106" s="399"/>
      <c r="AD106" s="387"/>
      <c r="AE106" s="387"/>
      <c r="AF106" s="387"/>
    </row>
    <row r="107" spans="1:32" s="15" customFormat="1">
      <c r="A107" s="522" t="str">
        <f t="shared" si="4"/>
        <v/>
      </c>
      <c r="B107" s="522">
        <v>88</v>
      </c>
      <c r="C107" s="301"/>
      <c r="D107" s="516"/>
      <c r="E107" s="526"/>
      <c r="F107" s="517"/>
      <c r="G107" s="517"/>
      <c r="H107" s="517"/>
      <c r="I107" s="517"/>
      <c r="J107" s="517"/>
      <c r="K107" s="517"/>
      <c r="L107" s="517"/>
      <c r="M107" s="517"/>
      <c r="N107" s="517"/>
      <c r="O107" s="517"/>
      <c r="P107" s="517"/>
      <c r="Q107" s="517"/>
      <c r="R107" s="517"/>
      <c r="S107" s="517"/>
      <c r="T107" s="517"/>
      <c r="U107" s="517"/>
      <c r="V107" s="517"/>
      <c r="W107" s="518"/>
      <c r="X107" s="398"/>
      <c r="Y107" s="239"/>
      <c r="Z107" s="399"/>
      <c r="AA107" s="399"/>
      <c r="AB107" s="399"/>
      <c r="AC107" s="399"/>
      <c r="AD107" s="387"/>
      <c r="AE107" s="387"/>
      <c r="AF107" s="387"/>
    </row>
    <row r="108" spans="1:32" s="15" customFormat="1">
      <c r="A108" s="522" t="str">
        <f t="shared" si="4"/>
        <v/>
      </c>
      <c r="B108" s="522">
        <v>89</v>
      </c>
      <c r="C108" s="301"/>
      <c r="D108" s="516"/>
      <c r="E108" s="526"/>
      <c r="F108" s="517"/>
      <c r="G108" s="517"/>
      <c r="H108" s="517"/>
      <c r="I108" s="517"/>
      <c r="J108" s="517"/>
      <c r="K108" s="517"/>
      <c r="L108" s="517"/>
      <c r="M108" s="517"/>
      <c r="N108" s="517"/>
      <c r="O108" s="517"/>
      <c r="P108" s="517"/>
      <c r="Q108" s="517"/>
      <c r="R108" s="517"/>
      <c r="S108" s="517"/>
      <c r="T108" s="517"/>
      <c r="U108" s="517"/>
      <c r="V108" s="517"/>
      <c r="W108" s="518"/>
      <c r="X108" s="398"/>
      <c r="Y108" s="239"/>
      <c r="Z108" s="399"/>
      <c r="AA108" s="399"/>
      <c r="AB108" s="399"/>
      <c r="AC108" s="399"/>
      <c r="AD108" s="387"/>
      <c r="AE108" s="387"/>
      <c r="AF108" s="387"/>
    </row>
    <row r="109" spans="1:32" s="15" customFormat="1">
      <c r="A109" s="522" t="str">
        <f t="shared" si="4"/>
        <v/>
      </c>
      <c r="B109" s="522">
        <v>90</v>
      </c>
      <c r="C109" s="301"/>
      <c r="D109" s="516"/>
      <c r="E109" s="526"/>
      <c r="F109" s="517"/>
      <c r="G109" s="517"/>
      <c r="H109" s="517"/>
      <c r="I109" s="517"/>
      <c r="J109" s="517"/>
      <c r="K109" s="517"/>
      <c r="L109" s="517"/>
      <c r="M109" s="517"/>
      <c r="N109" s="517"/>
      <c r="O109" s="517"/>
      <c r="P109" s="517"/>
      <c r="Q109" s="517"/>
      <c r="R109" s="517"/>
      <c r="S109" s="517"/>
      <c r="T109" s="517"/>
      <c r="U109" s="517"/>
      <c r="V109" s="517"/>
      <c r="W109" s="518"/>
      <c r="X109" s="398"/>
      <c r="Y109" s="239"/>
      <c r="Z109" s="399"/>
      <c r="AA109" s="399"/>
      <c r="AB109" s="399"/>
      <c r="AC109" s="399"/>
      <c r="AD109" s="387"/>
      <c r="AE109" s="387"/>
      <c r="AF109" s="387"/>
    </row>
    <row r="110" spans="1:32">
      <c r="A110" s="522" t="str">
        <f t="shared" si="4"/>
        <v/>
      </c>
      <c r="B110" s="522">
        <v>91</v>
      </c>
      <c r="C110" s="301"/>
      <c r="D110" s="516"/>
      <c r="E110" s="526"/>
      <c r="F110" s="517"/>
      <c r="G110" s="517"/>
      <c r="H110" s="517"/>
      <c r="I110" s="517"/>
      <c r="J110" s="517"/>
      <c r="K110" s="517"/>
      <c r="L110" s="517"/>
      <c r="M110" s="517"/>
      <c r="N110" s="517"/>
      <c r="O110" s="517"/>
      <c r="P110" s="517"/>
      <c r="Q110" s="517"/>
      <c r="R110" s="517"/>
      <c r="S110" s="517"/>
      <c r="T110" s="517"/>
      <c r="U110" s="517"/>
      <c r="V110" s="517"/>
      <c r="W110" s="518"/>
    </row>
    <row r="111" spans="1:32">
      <c r="A111" s="522" t="str">
        <f t="shared" si="4"/>
        <v/>
      </c>
      <c r="B111" s="522">
        <v>92</v>
      </c>
      <c r="C111" s="301"/>
      <c r="D111" s="516"/>
      <c r="E111" s="526"/>
      <c r="F111" s="517"/>
      <c r="G111" s="517"/>
      <c r="H111" s="517"/>
      <c r="I111" s="517"/>
      <c r="J111" s="517"/>
      <c r="K111" s="517"/>
      <c r="L111" s="517"/>
      <c r="M111" s="517"/>
      <c r="N111" s="517"/>
      <c r="O111" s="517"/>
      <c r="P111" s="517"/>
      <c r="Q111" s="517"/>
      <c r="R111" s="517"/>
      <c r="S111" s="517"/>
      <c r="T111" s="517"/>
      <c r="U111" s="517"/>
      <c r="V111" s="517"/>
      <c r="W111" s="518"/>
    </row>
    <row r="112" spans="1:32">
      <c r="A112" s="522" t="str">
        <f t="shared" si="4"/>
        <v/>
      </c>
      <c r="B112" s="522">
        <v>93</v>
      </c>
      <c r="C112" s="301"/>
      <c r="D112" s="516"/>
      <c r="E112" s="526"/>
      <c r="F112" s="517"/>
      <c r="G112" s="517"/>
      <c r="H112" s="517"/>
      <c r="I112" s="517"/>
      <c r="J112" s="517"/>
      <c r="K112" s="517"/>
      <c r="L112" s="517"/>
      <c r="M112" s="517"/>
      <c r="N112" s="517"/>
      <c r="O112" s="517"/>
      <c r="P112" s="517"/>
      <c r="Q112" s="517"/>
      <c r="R112" s="517"/>
      <c r="S112" s="517"/>
      <c r="T112" s="517"/>
      <c r="U112" s="517"/>
      <c r="V112" s="517"/>
      <c r="W112" s="518"/>
    </row>
    <row r="113" spans="1:32">
      <c r="A113" s="522" t="str">
        <f t="shared" si="4"/>
        <v/>
      </c>
      <c r="B113" s="522">
        <v>94</v>
      </c>
      <c r="C113" s="301"/>
      <c r="D113" s="516"/>
      <c r="E113" s="526"/>
      <c r="F113" s="517"/>
      <c r="G113" s="517"/>
      <c r="H113" s="517"/>
      <c r="I113" s="517"/>
      <c r="J113" s="517"/>
      <c r="K113" s="517"/>
      <c r="L113" s="517"/>
      <c r="M113" s="517"/>
      <c r="N113" s="517"/>
      <c r="O113" s="517"/>
      <c r="P113" s="517"/>
      <c r="Q113" s="517"/>
      <c r="R113" s="517"/>
      <c r="S113" s="517"/>
      <c r="T113" s="517"/>
      <c r="U113" s="517"/>
      <c r="V113" s="517"/>
      <c r="W113" s="518"/>
    </row>
    <row r="114" spans="1:32">
      <c r="A114" s="522" t="str">
        <f t="shared" si="4"/>
        <v/>
      </c>
      <c r="B114" s="522">
        <v>95</v>
      </c>
      <c r="C114" s="301"/>
      <c r="D114" s="516"/>
      <c r="E114" s="526"/>
      <c r="F114" s="517"/>
      <c r="G114" s="517"/>
      <c r="H114" s="517"/>
      <c r="I114" s="517"/>
      <c r="J114" s="517"/>
      <c r="K114" s="517"/>
      <c r="L114" s="517"/>
      <c r="M114" s="517"/>
      <c r="N114" s="517"/>
      <c r="O114" s="517"/>
      <c r="P114" s="517"/>
      <c r="Q114" s="517"/>
      <c r="R114" s="517"/>
      <c r="S114" s="517"/>
      <c r="T114" s="517"/>
      <c r="U114" s="517"/>
      <c r="V114" s="517"/>
      <c r="W114" s="518"/>
    </row>
    <row r="115" spans="1:32">
      <c r="A115" s="522" t="str">
        <f t="shared" si="4"/>
        <v/>
      </c>
      <c r="B115" s="522">
        <v>96</v>
      </c>
      <c r="C115" s="301"/>
      <c r="D115" s="516"/>
      <c r="E115" s="526"/>
      <c r="F115" s="517"/>
      <c r="G115" s="517"/>
      <c r="H115" s="517"/>
      <c r="I115" s="517"/>
      <c r="J115" s="517"/>
      <c r="K115" s="517"/>
      <c r="L115" s="517"/>
      <c r="M115" s="517"/>
      <c r="N115" s="517"/>
      <c r="O115" s="517"/>
      <c r="P115" s="517"/>
      <c r="Q115" s="517"/>
      <c r="R115" s="517"/>
      <c r="S115" s="517"/>
      <c r="T115" s="517"/>
      <c r="U115" s="517"/>
      <c r="V115" s="517"/>
      <c r="W115" s="518"/>
    </row>
    <row r="116" spans="1:32">
      <c r="A116" s="522" t="str">
        <f t="shared" si="4"/>
        <v/>
      </c>
      <c r="B116" s="522">
        <v>97</v>
      </c>
      <c r="C116" s="301"/>
      <c r="D116" s="516"/>
      <c r="E116" s="526"/>
      <c r="F116" s="517"/>
      <c r="G116" s="517"/>
      <c r="H116" s="517"/>
      <c r="I116" s="517"/>
      <c r="J116" s="517"/>
      <c r="K116" s="517"/>
      <c r="L116" s="517"/>
      <c r="M116" s="517"/>
      <c r="N116" s="517"/>
      <c r="O116" s="517"/>
      <c r="P116" s="517"/>
      <c r="Q116" s="517"/>
      <c r="R116" s="517"/>
      <c r="S116" s="517"/>
      <c r="T116" s="517"/>
      <c r="U116" s="517"/>
      <c r="V116" s="517"/>
      <c r="W116" s="518"/>
    </row>
    <row r="117" spans="1:32">
      <c r="A117" s="522" t="str">
        <f t="shared" si="4"/>
        <v/>
      </c>
      <c r="B117" s="522">
        <v>98</v>
      </c>
      <c r="C117" s="301"/>
      <c r="D117" s="516"/>
      <c r="E117" s="526"/>
      <c r="F117" s="517"/>
      <c r="G117" s="517"/>
      <c r="H117" s="517"/>
      <c r="I117" s="517"/>
      <c r="J117" s="517"/>
      <c r="K117" s="517"/>
      <c r="L117" s="517"/>
      <c r="M117" s="517"/>
      <c r="N117" s="517"/>
      <c r="O117" s="517"/>
      <c r="P117" s="517"/>
      <c r="Q117" s="517"/>
      <c r="R117" s="517"/>
      <c r="S117" s="517"/>
      <c r="T117" s="517"/>
      <c r="U117" s="517"/>
      <c r="V117" s="517"/>
      <c r="W117" s="518"/>
    </row>
    <row r="118" spans="1:32">
      <c r="A118" s="522" t="str">
        <f t="shared" si="4"/>
        <v/>
      </c>
      <c r="B118" s="522">
        <v>99</v>
      </c>
      <c r="C118" s="301"/>
      <c r="D118" s="516"/>
      <c r="E118" s="526"/>
      <c r="F118" s="517"/>
      <c r="G118" s="517"/>
      <c r="H118" s="517"/>
      <c r="I118" s="517"/>
      <c r="J118" s="517"/>
      <c r="K118" s="517"/>
      <c r="L118" s="517"/>
      <c r="M118" s="517"/>
      <c r="N118" s="517"/>
      <c r="O118" s="517"/>
      <c r="P118" s="517"/>
      <c r="Q118" s="517"/>
      <c r="R118" s="517"/>
      <c r="S118" s="517"/>
      <c r="T118" s="517"/>
      <c r="U118" s="517"/>
      <c r="V118" s="517"/>
      <c r="W118" s="518"/>
    </row>
    <row r="119" spans="1:32">
      <c r="A119" s="522" t="str">
        <f t="shared" si="4"/>
        <v/>
      </c>
      <c r="B119" s="522">
        <v>100</v>
      </c>
      <c r="C119" s="301"/>
      <c r="D119" s="516"/>
      <c r="E119" s="526"/>
      <c r="F119" s="517"/>
      <c r="G119" s="517"/>
      <c r="H119" s="517"/>
      <c r="I119" s="517"/>
      <c r="J119" s="517"/>
      <c r="K119" s="517"/>
      <c r="L119" s="517"/>
      <c r="M119" s="517"/>
      <c r="N119" s="517"/>
      <c r="O119" s="517"/>
      <c r="P119" s="517"/>
      <c r="Q119" s="517"/>
      <c r="R119" s="517"/>
      <c r="S119" s="517"/>
      <c r="T119" s="517"/>
      <c r="U119" s="517"/>
      <c r="V119" s="517"/>
      <c r="W119" s="518"/>
    </row>
    <row r="120" spans="1:32">
      <c r="A120" s="302"/>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row>
    <row r="121" spans="1:32" s="16" customFormat="1">
      <c r="A121" s="653" t="s">
        <v>19</v>
      </c>
      <c r="B121" s="653"/>
      <c r="C121" s="653"/>
      <c r="D121" s="653"/>
      <c r="E121" s="653"/>
      <c r="F121" s="653"/>
      <c r="G121" s="653"/>
      <c r="H121" s="653"/>
      <c r="I121" s="653"/>
      <c r="J121" s="653"/>
      <c r="K121" s="653"/>
      <c r="L121" s="653"/>
      <c r="M121" s="653"/>
      <c r="N121" s="653"/>
      <c r="O121" s="653"/>
      <c r="P121" s="653"/>
      <c r="Q121" s="653"/>
      <c r="R121" s="653"/>
      <c r="S121" s="653"/>
      <c r="T121" s="653"/>
      <c r="U121" s="653"/>
      <c r="V121" s="653"/>
      <c r="W121" s="654"/>
      <c r="X121" s="398"/>
      <c r="Y121" s="239"/>
      <c r="Z121" s="239"/>
      <c r="AA121" s="239"/>
      <c r="AB121" s="239"/>
      <c r="AC121" s="239"/>
      <c r="AD121" s="386"/>
      <c r="AE121" s="386"/>
      <c r="AF121" s="386"/>
    </row>
    <row r="122" spans="1:32">
      <c r="A122" s="302"/>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row>
    <row r="123" spans="1:32">
      <c r="A123" s="302"/>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row>
    <row r="124" spans="1:32">
      <c r="A124" s="302"/>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row>
    <row r="125" spans="1:32">
      <c r="A125" s="302"/>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row>
    <row r="126" spans="1:32">
      <c r="A126" s="302"/>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row>
    <row r="127" spans="1:32">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row>
    <row r="128" spans="1:32">
      <c r="A128" s="302"/>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row>
    <row r="129" spans="1:23">
      <c r="A129" s="302"/>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row>
    <row r="130" spans="1:23">
      <c r="A130" s="302"/>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row>
    <row r="131" spans="1:23">
      <c r="A131" s="302"/>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row>
    <row r="132" spans="1:23">
      <c r="A132" s="302"/>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row>
    <row r="133" spans="1:23">
      <c r="A133" s="302"/>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row>
    <row r="134" spans="1:23">
      <c r="A134" s="302"/>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row>
    <row r="135" spans="1:23">
      <c r="A135" s="302"/>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row>
    <row r="136" spans="1:23">
      <c r="A136" s="302"/>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row>
    <row r="137" spans="1:23">
      <c r="A137" s="302"/>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row>
    <row r="138" spans="1:23">
      <c r="A138" s="302"/>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row>
    <row r="139" spans="1:23">
      <c r="A139" s="302"/>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row>
    <row r="140" spans="1:23">
      <c r="A140" s="302"/>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row>
    <row r="141" spans="1:23">
      <c r="A141" s="302"/>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row>
    <row r="142" spans="1:23">
      <c r="A142" s="302"/>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row>
    <row r="143" spans="1:23">
      <c r="A143" s="302"/>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row>
    <row r="144" spans="1:23">
      <c r="A144" s="302"/>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row>
    <row r="145" spans="1:23">
      <c r="A145" s="302"/>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row>
    <row r="146" spans="1:23">
      <c r="A146" s="302"/>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row>
    <row r="147" spans="1:23">
      <c r="A147" s="302"/>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row>
    <row r="148" spans="1:23">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row>
    <row r="149" spans="1:23">
      <c r="A149" s="302"/>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row>
    <row r="150" spans="1:23">
      <c r="A150" s="302"/>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row>
    <row r="151" spans="1:23">
      <c r="A151" s="302"/>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row>
    <row r="152" spans="1:23">
      <c r="A152" s="302"/>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row>
    <row r="153" spans="1:23">
      <c r="A153" s="302"/>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row>
    <row r="154" spans="1:23">
      <c r="A154" s="302"/>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row>
    <row r="155" spans="1:23">
      <c r="A155" s="302"/>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row>
    <row r="156" spans="1:23">
      <c r="A156" s="302"/>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row>
    <row r="157" spans="1:23">
      <c r="A157" s="302"/>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row>
    <row r="158" spans="1:23">
      <c r="A158" s="302"/>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row>
    <row r="159" spans="1:23">
      <c r="A159" s="302"/>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row>
    <row r="160" spans="1:23">
      <c r="A160" s="302"/>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row>
    <row r="161" spans="1:23">
      <c r="A161" s="302"/>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row>
    <row r="162" spans="1:23">
      <c r="A162" s="302"/>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row>
    <row r="163" spans="1:23">
      <c r="A163" s="302"/>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row>
    <row r="164" spans="1:23">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row>
    <row r="165" spans="1:23">
      <c r="A165" s="302"/>
      <c r="B165" s="303"/>
      <c r="C165" s="303"/>
      <c r="D165" s="303"/>
      <c r="E165" s="303"/>
      <c r="F165" s="303"/>
      <c r="G165" s="303"/>
      <c r="H165" s="303"/>
      <c r="I165" s="303"/>
      <c r="J165" s="303"/>
      <c r="K165" s="303"/>
      <c r="L165" s="303"/>
      <c r="M165" s="303"/>
      <c r="N165" s="303"/>
      <c r="O165" s="303"/>
      <c r="P165" s="303"/>
      <c r="Q165" s="303"/>
      <c r="R165" s="303"/>
      <c r="S165" s="303"/>
      <c r="T165" s="303"/>
      <c r="U165" s="303"/>
      <c r="V165" s="303"/>
      <c r="W165" s="303"/>
    </row>
    <row r="166" spans="1:23">
      <c r="A166" s="302"/>
      <c r="B166" s="303"/>
      <c r="C166" s="303"/>
      <c r="D166" s="303"/>
      <c r="E166" s="303"/>
      <c r="F166" s="303"/>
      <c r="G166" s="303"/>
      <c r="H166" s="303"/>
      <c r="I166" s="303"/>
      <c r="J166" s="303"/>
      <c r="K166" s="303"/>
      <c r="L166" s="303"/>
      <c r="M166" s="303"/>
      <c r="N166" s="303"/>
      <c r="O166" s="303"/>
      <c r="P166" s="303"/>
      <c r="Q166" s="303"/>
      <c r="R166" s="303"/>
      <c r="S166" s="303"/>
      <c r="T166" s="303"/>
      <c r="U166" s="303"/>
      <c r="V166" s="303"/>
      <c r="W166" s="303"/>
    </row>
    <row r="167" spans="1:23">
      <c r="A167" s="302"/>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row>
    <row r="168" spans="1:23">
      <c r="A168" s="302"/>
      <c r="B168" s="303"/>
      <c r="C168" s="303"/>
      <c r="D168" s="303"/>
      <c r="E168" s="303"/>
      <c r="F168" s="303"/>
      <c r="G168" s="303"/>
      <c r="H168" s="303"/>
      <c r="I168" s="303"/>
      <c r="J168" s="303"/>
      <c r="K168" s="303"/>
      <c r="L168" s="303"/>
      <c r="M168" s="303"/>
      <c r="N168" s="303"/>
      <c r="O168" s="303"/>
      <c r="P168" s="303"/>
      <c r="Q168" s="303"/>
      <c r="R168" s="303"/>
      <c r="S168" s="303"/>
      <c r="T168" s="303"/>
      <c r="U168" s="303"/>
      <c r="V168" s="303"/>
      <c r="W168" s="303"/>
    </row>
    <row r="169" spans="1:23">
      <c r="A169" s="302"/>
      <c r="B169" s="303"/>
      <c r="C169" s="303"/>
      <c r="D169" s="303"/>
      <c r="E169" s="303"/>
      <c r="F169" s="303"/>
      <c r="G169" s="303"/>
      <c r="H169" s="303"/>
      <c r="I169" s="303"/>
      <c r="J169" s="303"/>
      <c r="K169" s="303"/>
      <c r="L169" s="303"/>
      <c r="M169" s="303"/>
      <c r="N169" s="303"/>
      <c r="O169" s="303"/>
      <c r="P169" s="303"/>
      <c r="Q169" s="303"/>
      <c r="R169" s="303"/>
      <c r="S169" s="303"/>
      <c r="T169" s="303"/>
      <c r="U169" s="303"/>
      <c r="V169" s="303"/>
      <c r="W169" s="303"/>
    </row>
    <row r="170" spans="1:23">
      <c r="A170" s="302"/>
      <c r="B170" s="303"/>
      <c r="C170" s="303"/>
      <c r="D170" s="303"/>
      <c r="E170" s="303"/>
      <c r="F170" s="303"/>
      <c r="G170" s="303"/>
      <c r="H170" s="303"/>
      <c r="I170" s="303"/>
      <c r="J170" s="303"/>
      <c r="K170" s="303"/>
      <c r="L170" s="303"/>
      <c r="M170" s="303"/>
      <c r="N170" s="303"/>
      <c r="O170" s="303"/>
      <c r="P170" s="303"/>
      <c r="Q170" s="303"/>
      <c r="R170" s="303"/>
      <c r="S170" s="303"/>
      <c r="T170" s="303"/>
      <c r="U170" s="303"/>
      <c r="V170" s="303"/>
      <c r="W170" s="303"/>
    </row>
    <row r="171" spans="1:23">
      <c r="A171" s="302"/>
      <c r="B171" s="303"/>
      <c r="C171" s="303"/>
      <c r="D171" s="303"/>
      <c r="E171" s="303"/>
      <c r="F171" s="303"/>
      <c r="G171" s="303"/>
      <c r="H171" s="303"/>
      <c r="I171" s="303"/>
      <c r="J171" s="303"/>
      <c r="K171" s="303"/>
      <c r="L171" s="303"/>
      <c r="M171" s="303"/>
      <c r="N171" s="303"/>
      <c r="O171" s="303"/>
      <c r="P171" s="303"/>
      <c r="Q171" s="303"/>
      <c r="R171" s="303"/>
      <c r="S171" s="303"/>
      <c r="T171" s="303"/>
      <c r="U171" s="303"/>
      <c r="V171" s="303"/>
      <c r="W171" s="303"/>
    </row>
    <row r="172" spans="1:23">
      <c r="A172" s="302"/>
      <c r="B172" s="303"/>
      <c r="C172" s="303"/>
      <c r="D172" s="303"/>
      <c r="E172" s="303"/>
      <c r="F172" s="303"/>
      <c r="G172" s="303"/>
      <c r="H172" s="303"/>
      <c r="I172" s="303"/>
      <c r="J172" s="303"/>
      <c r="K172" s="303"/>
      <c r="L172" s="303"/>
      <c r="M172" s="303"/>
      <c r="N172" s="303"/>
      <c r="O172" s="303"/>
      <c r="P172" s="303"/>
      <c r="Q172" s="303"/>
      <c r="R172" s="303"/>
      <c r="S172" s="303"/>
      <c r="T172" s="303"/>
      <c r="U172" s="303"/>
      <c r="V172" s="303"/>
      <c r="W172" s="303"/>
    </row>
    <row r="173" spans="1:23">
      <c r="A173" s="302"/>
      <c r="B173" s="303"/>
      <c r="C173" s="303"/>
      <c r="D173" s="303"/>
      <c r="E173" s="303"/>
      <c r="F173" s="303"/>
      <c r="G173" s="303"/>
      <c r="H173" s="303"/>
      <c r="I173" s="303"/>
      <c r="J173" s="303"/>
      <c r="K173" s="303"/>
      <c r="L173" s="303"/>
      <c r="M173" s="303"/>
      <c r="N173" s="303"/>
      <c r="O173" s="303"/>
      <c r="P173" s="303"/>
      <c r="Q173" s="303"/>
      <c r="R173" s="303"/>
      <c r="S173" s="303"/>
      <c r="T173" s="303"/>
      <c r="U173" s="303"/>
      <c r="V173" s="303"/>
      <c r="W173" s="303"/>
    </row>
    <row r="174" spans="1:23">
      <c r="A174" s="302"/>
      <c r="B174" s="303"/>
      <c r="C174" s="303"/>
      <c r="D174" s="303"/>
      <c r="E174" s="303"/>
      <c r="F174" s="303"/>
      <c r="G174" s="303"/>
      <c r="H174" s="303"/>
      <c r="I174" s="303"/>
      <c r="J174" s="303"/>
      <c r="K174" s="303"/>
      <c r="L174" s="303"/>
      <c r="M174" s="303"/>
      <c r="N174" s="303"/>
      <c r="O174" s="303"/>
      <c r="P174" s="303"/>
      <c r="Q174" s="303"/>
      <c r="R174" s="303"/>
      <c r="S174" s="303"/>
      <c r="T174" s="303"/>
      <c r="U174" s="303"/>
      <c r="V174" s="303"/>
      <c r="W174" s="303"/>
    </row>
    <row r="175" spans="1:23">
      <c r="A175" s="302"/>
      <c r="B175" s="303"/>
      <c r="C175" s="303"/>
      <c r="D175" s="303"/>
      <c r="E175" s="303"/>
      <c r="F175" s="303"/>
      <c r="G175" s="303"/>
      <c r="H175" s="303"/>
      <c r="I175" s="303"/>
      <c r="J175" s="303"/>
      <c r="K175" s="303"/>
      <c r="L175" s="303"/>
      <c r="M175" s="303"/>
      <c r="N175" s="303"/>
      <c r="O175" s="303"/>
      <c r="P175" s="303"/>
      <c r="Q175" s="303"/>
      <c r="R175" s="303"/>
      <c r="S175" s="303"/>
      <c r="T175" s="303"/>
      <c r="U175" s="303"/>
      <c r="V175" s="303"/>
      <c r="W175" s="303"/>
    </row>
    <row r="176" spans="1:23">
      <c r="A176" s="302"/>
      <c r="B176" s="303"/>
      <c r="C176" s="303"/>
      <c r="D176" s="303"/>
      <c r="E176" s="303"/>
      <c r="F176" s="303"/>
      <c r="G176" s="303"/>
      <c r="H176" s="303"/>
      <c r="I176" s="303"/>
      <c r="J176" s="303"/>
      <c r="K176" s="303"/>
      <c r="L176" s="303"/>
      <c r="M176" s="303"/>
      <c r="N176" s="303"/>
      <c r="O176" s="303"/>
      <c r="P176" s="303"/>
      <c r="Q176" s="303"/>
      <c r="R176" s="303"/>
      <c r="S176" s="303"/>
      <c r="T176" s="303"/>
      <c r="U176" s="303"/>
      <c r="V176" s="303"/>
      <c r="W176" s="303"/>
    </row>
    <row r="177" spans="1:23">
      <c r="A177" s="302"/>
      <c r="B177" s="303"/>
      <c r="C177" s="303"/>
      <c r="D177" s="303"/>
      <c r="E177" s="303"/>
      <c r="F177" s="303"/>
      <c r="G177" s="303"/>
      <c r="H177" s="303"/>
      <c r="I177" s="303"/>
      <c r="J177" s="303"/>
      <c r="K177" s="303"/>
      <c r="L177" s="303"/>
      <c r="M177" s="303"/>
      <c r="N177" s="303"/>
      <c r="O177" s="303"/>
      <c r="P177" s="303"/>
      <c r="Q177" s="303"/>
      <c r="R177" s="303"/>
      <c r="S177" s="303"/>
      <c r="T177" s="303"/>
      <c r="U177" s="303"/>
      <c r="V177" s="303"/>
      <c r="W177" s="303"/>
    </row>
    <row r="178" spans="1:23">
      <c r="A178" s="302"/>
      <c r="B178" s="303"/>
      <c r="C178" s="303"/>
      <c r="D178" s="303"/>
      <c r="E178" s="303"/>
      <c r="F178" s="303"/>
      <c r="G178" s="303"/>
      <c r="H178" s="303"/>
      <c r="I178" s="303"/>
      <c r="J178" s="303"/>
      <c r="K178" s="303"/>
      <c r="L178" s="303"/>
      <c r="M178" s="303"/>
      <c r="N178" s="303"/>
      <c r="O178" s="303"/>
      <c r="P178" s="303"/>
      <c r="Q178" s="303"/>
      <c r="R178" s="303"/>
      <c r="S178" s="303"/>
      <c r="T178" s="303"/>
      <c r="U178" s="303"/>
      <c r="V178" s="303"/>
      <c r="W178" s="303"/>
    </row>
    <row r="179" spans="1:23">
      <c r="A179" s="302"/>
      <c r="B179" s="303"/>
      <c r="C179" s="303"/>
      <c r="D179" s="303"/>
      <c r="E179" s="303"/>
      <c r="F179" s="303"/>
      <c r="G179" s="303"/>
      <c r="H179" s="303"/>
      <c r="I179" s="303"/>
      <c r="J179" s="303"/>
      <c r="K179" s="303"/>
      <c r="L179" s="303"/>
      <c r="M179" s="303"/>
      <c r="N179" s="303"/>
      <c r="O179" s="303"/>
      <c r="P179" s="303"/>
      <c r="Q179" s="303"/>
      <c r="R179" s="303"/>
      <c r="S179" s="303"/>
      <c r="T179" s="303"/>
      <c r="U179" s="303"/>
      <c r="V179" s="303"/>
      <c r="W179" s="303"/>
    </row>
    <row r="180" spans="1:23">
      <c r="A180" s="302"/>
      <c r="B180" s="303"/>
      <c r="C180" s="303"/>
      <c r="D180" s="303"/>
      <c r="E180" s="303"/>
      <c r="F180" s="303"/>
      <c r="G180" s="303"/>
      <c r="H180" s="303"/>
      <c r="I180" s="303"/>
      <c r="J180" s="303"/>
      <c r="K180" s="303"/>
      <c r="L180" s="303"/>
      <c r="M180" s="303"/>
      <c r="N180" s="303"/>
      <c r="O180" s="303"/>
      <c r="P180" s="303"/>
      <c r="Q180" s="303"/>
      <c r="R180" s="303"/>
      <c r="S180" s="303"/>
      <c r="T180" s="303"/>
      <c r="U180" s="303"/>
      <c r="V180" s="303"/>
      <c r="W180" s="303"/>
    </row>
    <row r="181" spans="1:23">
      <c r="A181" s="302"/>
      <c r="B181" s="303"/>
      <c r="C181" s="303"/>
      <c r="D181" s="303"/>
      <c r="E181" s="303"/>
      <c r="F181" s="303"/>
      <c r="G181" s="303"/>
      <c r="H181" s="303"/>
      <c r="I181" s="303"/>
      <c r="J181" s="303"/>
      <c r="K181" s="303"/>
      <c r="L181" s="303"/>
      <c r="M181" s="303"/>
      <c r="N181" s="303"/>
      <c r="O181" s="303"/>
      <c r="P181" s="303"/>
      <c r="Q181" s="303"/>
      <c r="R181" s="303"/>
      <c r="S181" s="303"/>
      <c r="T181" s="303"/>
      <c r="U181" s="303"/>
      <c r="V181" s="303"/>
      <c r="W181" s="303"/>
    </row>
    <row r="182" spans="1:23">
      <c r="A182" s="302"/>
      <c r="B182" s="303"/>
      <c r="C182" s="303"/>
      <c r="D182" s="303"/>
      <c r="E182" s="303"/>
      <c r="F182" s="303"/>
      <c r="G182" s="303"/>
      <c r="H182" s="303"/>
      <c r="I182" s="303"/>
      <c r="J182" s="303"/>
      <c r="K182" s="303"/>
      <c r="L182" s="303"/>
      <c r="M182" s="303"/>
      <c r="N182" s="303"/>
      <c r="O182" s="303"/>
      <c r="P182" s="303"/>
      <c r="Q182" s="303"/>
      <c r="R182" s="303"/>
      <c r="S182" s="303"/>
      <c r="T182" s="303"/>
      <c r="U182" s="303"/>
      <c r="V182" s="303"/>
      <c r="W182" s="303"/>
    </row>
    <row r="183" spans="1:23">
      <c r="A183" s="302"/>
      <c r="B183" s="303"/>
      <c r="C183" s="303"/>
      <c r="D183" s="303"/>
      <c r="E183" s="303"/>
      <c r="F183" s="303"/>
      <c r="G183" s="303"/>
      <c r="H183" s="303"/>
      <c r="I183" s="303"/>
      <c r="J183" s="303"/>
      <c r="K183" s="303"/>
      <c r="L183" s="303"/>
      <c r="M183" s="303"/>
      <c r="N183" s="303"/>
      <c r="O183" s="303"/>
      <c r="P183" s="303"/>
      <c r="Q183" s="303"/>
      <c r="R183" s="303"/>
      <c r="S183" s="303"/>
      <c r="T183" s="303"/>
      <c r="U183" s="303"/>
      <c r="V183" s="303"/>
      <c r="W183" s="303"/>
    </row>
    <row r="184" spans="1:23">
      <c r="A184" s="302"/>
      <c r="B184" s="303"/>
      <c r="C184" s="303"/>
      <c r="D184" s="303"/>
      <c r="E184" s="303"/>
      <c r="F184" s="303"/>
      <c r="G184" s="303"/>
      <c r="H184" s="303"/>
      <c r="I184" s="303"/>
      <c r="J184" s="303"/>
      <c r="K184" s="303"/>
      <c r="L184" s="303"/>
      <c r="M184" s="303"/>
      <c r="N184" s="303"/>
      <c r="O184" s="303"/>
      <c r="P184" s="303"/>
      <c r="Q184" s="303"/>
      <c r="R184" s="303"/>
      <c r="S184" s="303"/>
      <c r="T184" s="303"/>
      <c r="U184" s="303"/>
      <c r="V184" s="303"/>
      <c r="W184" s="303"/>
    </row>
    <row r="185" spans="1:23">
      <c r="A185" s="302"/>
      <c r="B185" s="303"/>
      <c r="C185" s="303"/>
      <c r="D185" s="303"/>
      <c r="E185" s="303"/>
      <c r="F185" s="303"/>
      <c r="G185" s="303"/>
      <c r="H185" s="303"/>
      <c r="I185" s="303"/>
      <c r="J185" s="303"/>
      <c r="K185" s="303"/>
      <c r="L185" s="303"/>
      <c r="M185" s="303"/>
      <c r="N185" s="303"/>
      <c r="O185" s="303"/>
      <c r="P185" s="303"/>
      <c r="Q185" s="303"/>
      <c r="R185" s="303"/>
      <c r="S185" s="303"/>
      <c r="T185" s="303"/>
      <c r="U185" s="303"/>
      <c r="V185" s="303"/>
      <c r="W185" s="303"/>
    </row>
    <row r="186" spans="1:23">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row>
    <row r="187" spans="1:23">
      <c r="A187" s="302"/>
      <c r="B187" s="303"/>
      <c r="C187" s="303"/>
      <c r="D187" s="303"/>
      <c r="E187" s="303"/>
      <c r="F187" s="303"/>
      <c r="G187" s="303"/>
      <c r="H187" s="303"/>
      <c r="I187" s="303"/>
      <c r="J187" s="303"/>
      <c r="K187" s="303"/>
      <c r="L187" s="303"/>
      <c r="M187" s="303"/>
      <c r="N187" s="303"/>
      <c r="O187" s="303"/>
      <c r="P187" s="303"/>
      <c r="Q187" s="303"/>
      <c r="R187" s="303"/>
      <c r="S187" s="303"/>
      <c r="T187" s="303"/>
      <c r="U187" s="303"/>
      <c r="V187" s="303"/>
      <c r="W187" s="303"/>
    </row>
    <row r="188" spans="1:23">
      <c r="A188" s="302"/>
      <c r="B188" s="303"/>
      <c r="C188" s="303"/>
      <c r="D188" s="303"/>
      <c r="E188" s="303"/>
      <c r="F188" s="303"/>
      <c r="G188" s="303"/>
      <c r="H188" s="303"/>
      <c r="I188" s="303"/>
      <c r="J188" s="303"/>
      <c r="K188" s="303"/>
      <c r="L188" s="303"/>
      <c r="M188" s="303"/>
      <c r="N188" s="303"/>
      <c r="O188" s="303"/>
      <c r="P188" s="303"/>
      <c r="Q188" s="303"/>
      <c r="R188" s="303"/>
      <c r="S188" s="303"/>
      <c r="T188" s="303"/>
      <c r="U188" s="303"/>
      <c r="V188" s="303"/>
      <c r="W188" s="303"/>
    </row>
    <row r="189" spans="1:23">
      <c r="A189" s="302"/>
      <c r="B189" s="303"/>
      <c r="C189" s="303"/>
      <c r="D189" s="303"/>
      <c r="E189" s="303"/>
      <c r="F189" s="303"/>
      <c r="G189" s="303"/>
      <c r="H189" s="303"/>
      <c r="I189" s="303"/>
      <c r="J189" s="303"/>
      <c r="K189" s="303"/>
      <c r="L189" s="303"/>
      <c r="M189" s="303"/>
      <c r="N189" s="303"/>
      <c r="O189" s="303"/>
      <c r="P189" s="303"/>
      <c r="Q189" s="303"/>
      <c r="R189" s="303"/>
      <c r="S189" s="303"/>
      <c r="T189" s="303"/>
      <c r="U189" s="303"/>
      <c r="V189" s="303"/>
      <c r="W189" s="303"/>
    </row>
    <row r="190" spans="1:23">
      <c r="A190" s="302"/>
      <c r="B190" s="303"/>
      <c r="C190" s="303"/>
      <c r="D190" s="303"/>
      <c r="E190" s="303"/>
      <c r="F190" s="303"/>
      <c r="G190" s="303"/>
      <c r="H190" s="303"/>
      <c r="I190" s="303"/>
      <c r="J190" s="303"/>
      <c r="K190" s="303"/>
      <c r="L190" s="303"/>
      <c r="M190" s="303"/>
      <c r="N190" s="303"/>
      <c r="O190" s="303"/>
      <c r="P190" s="303"/>
      <c r="Q190" s="303"/>
      <c r="R190" s="303"/>
      <c r="S190" s="303"/>
      <c r="T190" s="303"/>
      <c r="U190" s="303"/>
      <c r="V190" s="303"/>
      <c r="W190" s="303"/>
    </row>
    <row r="191" spans="1:23">
      <c r="A191" s="302"/>
      <c r="B191" s="303"/>
      <c r="C191" s="303"/>
      <c r="D191" s="303"/>
      <c r="E191" s="303"/>
      <c r="F191" s="303"/>
      <c r="G191" s="303"/>
      <c r="H191" s="303"/>
      <c r="I191" s="303"/>
      <c r="J191" s="303"/>
      <c r="K191" s="303"/>
      <c r="L191" s="303"/>
      <c r="M191" s="303"/>
      <c r="N191" s="303"/>
      <c r="O191" s="303"/>
      <c r="P191" s="303"/>
      <c r="Q191" s="303"/>
      <c r="R191" s="303"/>
      <c r="S191" s="303"/>
      <c r="T191" s="303"/>
      <c r="U191" s="303"/>
      <c r="V191" s="303"/>
      <c r="W191" s="303"/>
    </row>
    <row r="192" spans="1:23">
      <c r="A192" s="302"/>
      <c r="B192" s="303"/>
      <c r="C192" s="303"/>
      <c r="D192" s="303"/>
      <c r="E192" s="303"/>
      <c r="F192" s="303"/>
      <c r="G192" s="303"/>
      <c r="H192" s="303"/>
      <c r="I192" s="303"/>
      <c r="J192" s="303"/>
      <c r="K192" s="303"/>
      <c r="L192" s="303"/>
      <c r="M192" s="303"/>
      <c r="N192" s="303"/>
      <c r="O192" s="303"/>
      <c r="P192" s="303"/>
      <c r="Q192" s="303"/>
      <c r="R192" s="303"/>
      <c r="S192" s="303"/>
      <c r="T192" s="303"/>
      <c r="U192" s="303"/>
      <c r="V192" s="303"/>
      <c r="W192" s="303"/>
    </row>
    <row r="193" spans="1:23">
      <c r="A193" s="302"/>
      <c r="B193" s="303"/>
      <c r="C193" s="303"/>
      <c r="D193" s="303"/>
      <c r="E193" s="303"/>
      <c r="F193" s="303"/>
      <c r="G193" s="303"/>
      <c r="H193" s="303"/>
      <c r="I193" s="303"/>
      <c r="J193" s="303"/>
      <c r="K193" s="303"/>
      <c r="L193" s="303"/>
      <c r="M193" s="303"/>
      <c r="N193" s="303"/>
      <c r="O193" s="303"/>
      <c r="P193" s="303"/>
      <c r="Q193" s="303"/>
      <c r="R193" s="303"/>
      <c r="S193" s="303"/>
      <c r="T193" s="303"/>
      <c r="U193" s="303"/>
      <c r="V193" s="303"/>
      <c r="W193" s="303"/>
    </row>
    <row r="194" spans="1:23">
      <c r="A194" s="302"/>
      <c r="B194" s="303"/>
      <c r="C194" s="303"/>
      <c r="D194" s="303"/>
      <c r="E194" s="303"/>
      <c r="F194" s="303"/>
      <c r="G194" s="303"/>
      <c r="H194" s="303"/>
      <c r="I194" s="303"/>
      <c r="J194" s="303"/>
      <c r="K194" s="303"/>
      <c r="L194" s="303"/>
      <c r="M194" s="303"/>
      <c r="N194" s="303"/>
      <c r="O194" s="303"/>
      <c r="P194" s="303"/>
      <c r="Q194" s="303"/>
      <c r="R194" s="303"/>
      <c r="S194" s="303"/>
      <c r="T194" s="303"/>
      <c r="U194" s="303"/>
      <c r="V194" s="303"/>
      <c r="W194" s="303"/>
    </row>
    <row r="195" spans="1:23">
      <c r="A195" s="302"/>
      <c r="B195" s="303"/>
      <c r="C195" s="303"/>
      <c r="D195" s="303"/>
      <c r="E195" s="303"/>
      <c r="F195" s="303"/>
      <c r="G195" s="303"/>
      <c r="H195" s="303"/>
      <c r="I195" s="303"/>
      <c r="J195" s="303"/>
      <c r="K195" s="303"/>
      <c r="L195" s="303"/>
      <c r="M195" s="303"/>
      <c r="N195" s="303"/>
      <c r="O195" s="303"/>
      <c r="P195" s="303"/>
      <c r="Q195" s="303"/>
      <c r="R195" s="303"/>
      <c r="S195" s="303"/>
      <c r="T195" s="303"/>
      <c r="U195" s="303"/>
      <c r="V195" s="303"/>
      <c r="W195" s="303"/>
    </row>
    <row r="196" spans="1:23">
      <c r="A196" s="302"/>
      <c r="B196" s="303"/>
      <c r="C196" s="303"/>
      <c r="D196" s="303"/>
      <c r="E196" s="303"/>
      <c r="F196" s="303"/>
      <c r="G196" s="303"/>
      <c r="H196" s="303"/>
      <c r="I196" s="303"/>
      <c r="J196" s="303"/>
      <c r="K196" s="303"/>
      <c r="L196" s="303"/>
      <c r="M196" s="303"/>
      <c r="N196" s="303"/>
      <c r="O196" s="303"/>
      <c r="P196" s="303"/>
      <c r="Q196" s="303"/>
      <c r="R196" s="303"/>
      <c r="S196" s="303"/>
      <c r="T196" s="303"/>
      <c r="U196" s="303"/>
      <c r="V196" s="303"/>
      <c r="W196" s="303"/>
    </row>
    <row r="197" spans="1:23">
      <c r="A197" s="302"/>
      <c r="B197" s="303"/>
      <c r="C197" s="303"/>
      <c r="D197" s="303"/>
      <c r="E197" s="303"/>
      <c r="F197" s="303"/>
      <c r="G197" s="303"/>
      <c r="H197" s="303"/>
      <c r="I197" s="303"/>
      <c r="J197" s="303"/>
      <c r="K197" s="303"/>
      <c r="L197" s="303"/>
      <c r="M197" s="303"/>
      <c r="N197" s="303"/>
      <c r="O197" s="303"/>
      <c r="P197" s="303"/>
      <c r="Q197" s="303"/>
      <c r="R197" s="303"/>
      <c r="S197" s="303"/>
      <c r="T197" s="303"/>
      <c r="U197" s="303"/>
      <c r="V197" s="303"/>
      <c r="W197" s="303"/>
    </row>
    <row r="198" spans="1:23">
      <c r="A198" s="302"/>
      <c r="B198" s="303"/>
      <c r="C198" s="303"/>
      <c r="D198" s="303"/>
      <c r="E198" s="303"/>
      <c r="F198" s="303"/>
      <c r="G198" s="303"/>
      <c r="H198" s="303"/>
      <c r="I198" s="303"/>
      <c r="J198" s="303"/>
      <c r="K198" s="303"/>
      <c r="L198" s="303"/>
      <c r="M198" s="303"/>
      <c r="N198" s="303"/>
      <c r="O198" s="303"/>
      <c r="P198" s="303"/>
      <c r="Q198" s="303"/>
      <c r="R198" s="303"/>
      <c r="S198" s="303"/>
      <c r="T198" s="303"/>
      <c r="U198" s="303"/>
      <c r="V198" s="303"/>
      <c r="W198" s="303"/>
    </row>
    <row r="199" spans="1:23">
      <c r="A199" s="302"/>
      <c r="B199" s="303"/>
      <c r="C199" s="303"/>
      <c r="D199" s="303"/>
      <c r="E199" s="303"/>
      <c r="F199" s="303"/>
      <c r="G199" s="303"/>
      <c r="H199" s="303"/>
      <c r="I199" s="303"/>
      <c r="J199" s="303"/>
      <c r="K199" s="303"/>
      <c r="L199" s="303"/>
      <c r="M199" s="303"/>
      <c r="N199" s="303"/>
      <c r="O199" s="303"/>
      <c r="P199" s="303"/>
      <c r="Q199" s="303"/>
      <c r="R199" s="303"/>
      <c r="S199" s="303"/>
      <c r="T199" s="303"/>
      <c r="U199" s="303"/>
      <c r="V199" s="303"/>
      <c r="W199" s="303"/>
    </row>
    <row r="200" spans="1:23">
      <c r="A200" s="302"/>
      <c r="B200" s="303"/>
      <c r="C200" s="303"/>
      <c r="D200" s="303"/>
      <c r="E200" s="303"/>
      <c r="F200" s="303"/>
      <c r="G200" s="303"/>
      <c r="H200" s="303"/>
      <c r="I200" s="303"/>
      <c r="J200" s="303"/>
      <c r="K200" s="303"/>
      <c r="L200" s="303"/>
      <c r="M200" s="303"/>
      <c r="N200" s="303"/>
      <c r="O200" s="303"/>
      <c r="P200" s="303"/>
      <c r="Q200" s="303"/>
      <c r="R200" s="303"/>
      <c r="S200" s="303"/>
      <c r="T200" s="303"/>
      <c r="U200" s="303"/>
      <c r="V200" s="303"/>
      <c r="W200" s="303"/>
    </row>
    <row r="201" spans="1:23">
      <c r="A201" s="302"/>
      <c r="B201" s="303"/>
      <c r="C201" s="303"/>
      <c r="D201" s="303"/>
      <c r="E201" s="303"/>
      <c r="F201" s="303"/>
      <c r="G201" s="303"/>
      <c r="H201" s="303"/>
      <c r="I201" s="303"/>
      <c r="J201" s="303"/>
      <c r="K201" s="303"/>
      <c r="L201" s="303"/>
      <c r="M201" s="303"/>
      <c r="N201" s="303"/>
      <c r="O201" s="303"/>
      <c r="P201" s="303"/>
      <c r="Q201" s="303"/>
      <c r="R201" s="303"/>
      <c r="S201" s="303"/>
      <c r="T201" s="303"/>
      <c r="U201" s="303"/>
      <c r="V201" s="303"/>
      <c r="W201" s="303"/>
    </row>
    <row r="202" spans="1:23">
      <c r="A202" s="302"/>
      <c r="B202" s="303"/>
      <c r="C202" s="303"/>
      <c r="D202" s="303"/>
      <c r="E202" s="303"/>
      <c r="F202" s="303"/>
      <c r="G202" s="303"/>
      <c r="H202" s="303"/>
      <c r="I202" s="303"/>
      <c r="J202" s="303"/>
      <c r="K202" s="303"/>
      <c r="L202" s="303"/>
      <c r="M202" s="303"/>
      <c r="N202" s="303"/>
      <c r="O202" s="303"/>
      <c r="P202" s="303"/>
      <c r="Q202" s="303"/>
      <c r="R202" s="303"/>
      <c r="S202" s="303"/>
      <c r="T202" s="303"/>
      <c r="U202" s="303"/>
      <c r="V202" s="303"/>
      <c r="W202" s="303"/>
    </row>
    <row r="203" spans="1:23">
      <c r="A203" s="302"/>
      <c r="B203" s="303"/>
      <c r="C203" s="303"/>
      <c r="D203" s="303"/>
      <c r="E203" s="303"/>
      <c r="F203" s="303"/>
      <c r="G203" s="303"/>
      <c r="H203" s="303"/>
      <c r="I203" s="303"/>
      <c r="J203" s="303"/>
      <c r="K203" s="303"/>
      <c r="L203" s="303"/>
      <c r="M203" s="303"/>
      <c r="N203" s="303"/>
      <c r="O203" s="303"/>
      <c r="P203" s="303"/>
      <c r="Q203" s="303"/>
      <c r="R203" s="303"/>
      <c r="S203" s="303"/>
      <c r="T203" s="303"/>
      <c r="U203" s="303"/>
      <c r="V203" s="303"/>
      <c r="W203" s="303"/>
    </row>
    <row r="204" spans="1:23">
      <c r="A204" s="302"/>
      <c r="B204" s="303"/>
      <c r="C204" s="303"/>
      <c r="D204" s="303"/>
      <c r="E204" s="303"/>
      <c r="F204" s="303"/>
      <c r="G204" s="303"/>
      <c r="H204" s="303"/>
      <c r="I204" s="303"/>
      <c r="J204" s="303"/>
      <c r="K204" s="303"/>
      <c r="L204" s="303"/>
      <c r="M204" s="303"/>
      <c r="N204" s="303"/>
      <c r="O204" s="303"/>
      <c r="P204" s="303"/>
      <c r="Q204" s="303"/>
      <c r="R204" s="303"/>
      <c r="S204" s="303"/>
      <c r="T204" s="303"/>
      <c r="U204" s="303"/>
      <c r="V204" s="303"/>
      <c r="W204" s="303"/>
    </row>
    <row r="205" spans="1:23">
      <c r="A205" s="302"/>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row>
    <row r="206" spans="1:23">
      <c r="A206" s="302"/>
      <c r="B206" s="303"/>
      <c r="C206" s="303"/>
      <c r="D206" s="303"/>
      <c r="E206" s="303"/>
      <c r="F206" s="303"/>
      <c r="G206" s="303"/>
      <c r="H206" s="303"/>
      <c r="I206" s="303"/>
      <c r="J206" s="303"/>
      <c r="K206" s="303"/>
      <c r="L206" s="303"/>
      <c r="M206" s="303"/>
      <c r="N206" s="303"/>
      <c r="O206" s="303"/>
      <c r="P206" s="303"/>
      <c r="Q206" s="303"/>
      <c r="R206" s="303"/>
      <c r="S206" s="303"/>
      <c r="T206" s="303"/>
      <c r="U206" s="303"/>
      <c r="V206" s="303"/>
      <c r="W206" s="303"/>
    </row>
    <row r="207" spans="1:23">
      <c r="A207" s="302"/>
      <c r="B207" s="303"/>
      <c r="C207" s="303"/>
      <c r="D207" s="303"/>
      <c r="E207" s="303"/>
      <c r="F207" s="303"/>
      <c r="G207" s="303"/>
      <c r="H207" s="303"/>
      <c r="I207" s="303"/>
      <c r="J207" s="303"/>
      <c r="K207" s="303"/>
      <c r="L207" s="303"/>
      <c r="M207" s="303"/>
      <c r="N207" s="303"/>
      <c r="O207" s="303"/>
      <c r="P207" s="303"/>
      <c r="Q207" s="303"/>
      <c r="R207" s="303"/>
      <c r="S207" s="303"/>
      <c r="T207" s="303"/>
      <c r="U207" s="303"/>
      <c r="V207" s="303"/>
      <c r="W207" s="303"/>
    </row>
    <row r="208" spans="1:23">
      <c r="A208" s="302"/>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row>
    <row r="209" spans="1:23">
      <c r="A209" s="302"/>
      <c r="B209" s="303"/>
      <c r="C209" s="303"/>
      <c r="D209" s="303"/>
      <c r="E209" s="303"/>
      <c r="F209" s="303"/>
      <c r="G209" s="303"/>
      <c r="H209" s="303"/>
      <c r="I209" s="303"/>
      <c r="J209" s="303"/>
      <c r="K209" s="303"/>
      <c r="L209" s="303"/>
      <c r="M209" s="303"/>
      <c r="N209" s="303"/>
      <c r="O209" s="303"/>
      <c r="P209" s="303"/>
      <c r="Q209" s="303"/>
      <c r="R209" s="303"/>
      <c r="S209" s="303"/>
      <c r="T209" s="303"/>
      <c r="U209" s="303"/>
      <c r="V209" s="303"/>
      <c r="W209" s="303"/>
    </row>
    <row r="210" spans="1:23">
      <c r="A210" s="302"/>
      <c r="B210" s="303"/>
      <c r="C210" s="303"/>
      <c r="D210" s="303"/>
      <c r="E210" s="303"/>
      <c r="F210" s="303"/>
      <c r="G210" s="303"/>
      <c r="H210" s="303"/>
      <c r="I210" s="303"/>
      <c r="J210" s="303"/>
      <c r="K210" s="303"/>
      <c r="L210" s="303"/>
      <c r="M210" s="303"/>
      <c r="N210" s="303"/>
      <c r="O210" s="303"/>
      <c r="P210" s="303"/>
      <c r="Q210" s="303"/>
      <c r="R210" s="303"/>
      <c r="S210" s="303"/>
      <c r="T210" s="303"/>
      <c r="U210" s="303"/>
      <c r="V210" s="303"/>
      <c r="W210" s="303"/>
    </row>
    <row r="211" spans="1:23">
      <c r="A211" s="302"/>
      <c r="B211" s="303"/>
      <c r="C211" s="303"/>
      <c r="D211" s="303"/>
      <c r="E211" s="303"/>
      <c r="F211" s="303"/>
      <c r="G211" s="303"/>
      <c r="H211" s="303"/>
      <c r="I211" s="303"/>
      <c r="J211" s="303"/>
      <c r="K211" s="303"/>
      <c r="L211" s="303"/>
      <c r="M211" s="303"/>
      <c r="N211" s="303"/>
      <c r="O211" s="303"/>
      <c r="P211" s="303"/>
      <c r="Q211" s="303"/>
      <c r="R211" s="303"/>
      <c r="S211" s="303"/>
      <c r="T211" s="303"/>
      <c r="U211" s="303"/>
      <c r="V211" s="303"/>
      <c r="W211" s="303"/>
    </row>
    <row r="212" spans="1:23">
      <c r="A212" s="302"/>
      <c r="B212" s="303"/>
      <c r="C212" s="303"/>
      <c r="D212" s="303"/>
      <c r="E212" s="303"/>
      <c r="F212" s="303"/>
      <c r="G212" s="303"/>
      <c r="H212" s="303"/>
      <c r="I212" s="303"/>
      <c r="J212" s="303"/>
      <c r="K212" s="303"/>
      <c r="L212" s="303"/>
      <c r="M212" s="303"/>
      <c r="N212" s="303"/>
      <c r="O212" s="303"/>
      <c r="P212" s="303"/>
      <c r="Q212" s="303"/>
      <c r="R212" s="303"/>
      <c r="S212" s="303"/>
      <c r="T212" s="303"/>
      <c r="U212" s="303"/>
      <c r="V212" s="303"/>
      <c r="W212" s="303"/>
    </row>
    <row r="213" spans="1:23">
      <c r="A213" s="302"/>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row>
    <row r="214" spans="1:23">
      <c r="A214" s="302"/>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row>
    <row r="215" spans="1:23">
      <c r="A215" s="302"/>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row>
    <row r="216" spans="1:23">
      <c r="A216" s="302"/>
      <c r="B216" s="303"/>
      <c r="C216" s="303"/>
      <c r="D216" s="303"/>
      <c r="E216" s="303"/>
      <c r="F216" s="303"/>
      <c r="G216" s="303"/>
      <c r="H216" s="303"/>
      <c r="I216" s="303"/>
      <c r="J216" s="303"/>
      <c r="K216" s="303"/>
      <c r="L216" s="303"/>
      <c r="M216" s="303"/>
      <c r="N216" s="303"/>
      <c r="O216" s="303"/>
      <c r="P216" s="303"/>
      <c r="Q216" s="303"/>
      <c r="R216" s="303"/>
      <c r="S216" s="303"/>
      <c r="T216" s="303"/>
      <c r="U216" s="303"/>
      <c r="V216" s="303"/>
      <c r="W216" s="303"/>
    </row>
    <row r="217" spans="1:23">
      <c r="A217" s="302"/>
      <c r="B217" s="303"/>
      <c r="C217" s="303"/>
      <c r="D217" s="303"/>
      <c r="E217" s="303"/>
      <c r="F217" s="303"/>
      <c r="G217" s="303"/>
      <c r="H217" s="303"/>
      <c r="I217" s="303"/>
      <c r="J217" s="303"/>
      <c r="K217" s="303"/>
      <c r="L217" s="303"/>
      <c r="M217" s="303"/>
      <c r="N217" s="303"/>
      <c r="O217" s="303"/>
      <c r="P217" s="303"/>
      <c r="Q217" s="303"/>
      <c r="R217" s="303"/>
      <c r="S217" s="303"/>
      <c r="T217" s="303"/>
      <c r="U217" s="303"/>
      <c r="V217" s="303"/>
      <c r="W217" s="303"/>
    </row>
    <row r="218" spans="1:23">
      <c r="A218" s="302"/>
      <c r="B218" s="303"/>
      <c r="C218" s="303"/>
      <c r="D218" s="303"/>
      <c r="E218" s="303"/>
      <c r="F218" s="303"/>
      <c r="G218" s="303"/>
      <c r="H218" s="303"/>
      <c r="I218" s="303"/>
      <c r="J218" s="303"/>
      <c r="K218" s="303"/>
      <c r="L218" s="303"/>
      <c r="M218" s="303"/>
      <c r="N218" s="303"/>
      <c r="O218" s="303"/>
      <c r="P218" s="303"/>
      <c r="Q218" s="303"/>
      <c r="R218" s="303"/>
      <c r="S218" s="303"/>
      <c r="T218" s="303"/>
      <c r="U218" s="303"/>
      <c r="V218" s="303"/>
      <c r="W218" s="303"/>
    </row>
    <row r="219" spans="1:23">
      <c r="A219" s="302"/>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row>
    <row r="220" spans="1:23">
      <c r="A220" s="302"/>
      <c r="B220" s="303"/>
      <c r="C220" s="303"/>
      <c r="D220" s="303"/>
      <c r="E220" s="303"/>
      <c r="F220" s="303"/>
      <c r="G220" s="303"/>
      <c r="H220" s="303"/>
      <c r="I220" s="303"/>
      <c r="J220" s="303"/>
      <c r="K220" s="303"/>
      <c r="L220" s="303"/>
      <c r="M220" s="303"/>
      <c r="N220" s="303"/>
      <c r="O220" s="303"/>
      <c r="P220" s="303"/>
      <c r="Q220" s="303"/>
      <c r="R220" s="303"/>
      <c r="S220" s="303"/>
      <c r="T220" s="303"/>
      <c r="U220" s="303"/>
      <c r="V220" s="303"/>
      <c r="W220" s="303"/>
    </row>
    <row r="221" spans="1:23">
      <c r="A221" s="302"/>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row>
    <row r="222" spans="1:23">
      <c r="A222" s="302"/>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row>
    <row r="223" spans="1:23">
      <c r="A223" s="302"/>
      <c r="B223" s="303"/>
      <c r="C223" s="303"/>
      <c r="D223" s="303"/>
      <c r="E223" s="303"/>
      <c r="F223" s="303"/>
      <c r="G223" s="303"/>
      <c r="H223" s="303"/>
      <c r="I223" s="303"/>
      <c r="J223" s="303"/>
      <c r="K223" s="303"/>
      <c r="L223" s="303"/>
      <c r="M223" s="303"/>
      <c r="N223" s="303"/>
      <c r="O223" s="303"/>
      <c r="P223" s="303"/>
      <c r="Q223" s="303"/>
      <c r="R223" s="303"/>
      <c r="S223" s="303"/>
      <c r="T223" s="303"/>
      <c r="U223" s="303"/>
      <c r="V223" s="303"/>
      <c r="W223" s="303"/>
    </row>
    <row r="224" spans="1:23">
      <c r="A224" s="302"/>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row>
    <row r="225" spans="1:23">
      <c r="A225" s="302"/>
      <c r="B225" s="303"/>
      <c r="C225" s="303"/>
      <c r="D225" s="303"/>
      <c r="E225" s="303"/>
      <c r="F225" s="303"/>
      <c r="G225" s="303"/>
      <c r="H225" s="303"/>
      <c r="I225" s="303"/>
      <c r="J225" s="303"/>
      <c r="K225" s="303"/>
      <c r="L225" s="303"/>
      <c r="M225" s="303"/>
      <c r="N225" s="303"/>
      <c r="O225" s="303"/>
      <c r="P225" s="303"/>
      <c r="Q225" s="303"/>
      <c r="R225" s="303"/>
      <c r="S225" s="303"/>
      <c r="T225" s="303"/>
      <c r="U225" s="303"/>
      <c r="V225" s="303"/>
      <c r="W225" s="303"/>
    </row>
    <row r="226" spans="1:23">
      <c r="A226" s="302"/>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row>
    <row r="227" spans="1:23">
      <c r="A227" s="302"/>
      <c r="B227" s="303"/>
      <c r="C227" s="303"/>
      <c r="D227" s="303"/>
      <c r="E227" s="303"/>
      <c r="F227" s="303"/>
      <c r="G227" s="303"/>
      <c r="H227" s="303"/>
      <c r="I227" s="303"/>
      <c r="J227" s="303"/>
      <c r="K227" s="303"/>
      <c r="L227" s="303"/>
      <c r="M227" s="303"/>
      <c r="N227" s="303"/>
      <c r="O227" s="303"/>
      <c r="P227" s="303"/>
      <c r="Q227" s="303"/>
      <c r="R227" s="303"/>
      <c r="S227" s="303"/>
      <c r="T227" s="303"/>
      <c r="U227" s="303"/>
      <c r="V227" s="303"/>
      <c r="W227" s="303"/>
    </row>
    <row r="228" spans="1:23">
      <c r="A228" s="302"/>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row>
    <row r="229" spans="1:23">
      <c r="A229" s="302"/>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row>
    <row r="230" spans="1:23">
      <c r="A230" s="302"/>
      <c r="B230" s="303"/>
      <c r="C230" s="303"/>
      <c r="D230" s="303"/>
      <c r="E230" s="303"/>
      <c r="F230" s="303"/>
      <c r="G230" s="303"/>
      <c r="H230" s="303"/>
      <c r="I230" s="303"/>
      <c r="J230" s="303"/>
      <c r="K230" s="303"/>
      <c r="L230" s="303"/>
      <c r="M230" s="303"/>
      <c r="N230" s="303"/>
      <c r="O230" s="303"/>
      <c r="P230" s="303"/>
      <c r="Q230" s="303"/>
      <c r="R230" s="303"/>
      <c r="S230" s="303"/>
      <c r="T230" s="303"/>
      <c r="U230" s="303"/>
      <c r="V230" s="303"/>
      <c r="W230" s="303"/>
    </row>
    <row r="231" spans="1:23">
      <c r="A231" s="302"/>
      <c r="B231" s="303"/>
      <c r="C231" s="303"/>
      <c r="D231" s="303"/>
      <c r="E231" s="303"/>
      <c r="F231" s="303"/>
      <c r="G231" s="303"/>
      <c r="H231" s="303"/>
      <c r="I231" s="303"/>
      <c r="J231" s="303"/>
      <c r="K231" s="303"/>
      <c r="L231" s="303"/>
      <c r="M231" s="303"/>
      <c r="N231" s="303"/>
      <c r="O231" s="303"/>
      <c r="P231" s="303"/>
      <c r="Q231" s="303"/>
      <c r="R231" s="303"/>
      <c r="S231" s="303"/>
      <c r="T231" s="303"/>
      <c r="U231" s="303"/>
      <c r="V231" s="303"/>
      <c r="W231" s="303"/>
    </row>
    <row r="232" spans="1:23">
      <c r="A232" s="302"/>
      <c r="B232" s="303"/>
      <c r="C232" s="303"/>
      <c r="D232" s="303"/>
      <c r="E232" s="303"/>
      <c r="F232" s="303"/>
      <c r="G232" s="303"/>
      <c r="H232" s="303"/>
      <c r="I232" s="303"/>
      <c r="J232" s="303"/>
      <c r="K232" s="303"/>
      <c r="L232" s="303"/>
      <c r="M232" s="303"/>
      <c r="N232" s="303"/>
      <c r="O232" s="303"/>
      <c r="P232" s="303"/>
      <c r="Q232" s="303"/>
      <c r="R232" s="303"/>
      <c r="S232" s="303"/>
      <c r="T232" s="303"/>
      <c r="U232" s="303"/>
      <c r="V232" s="303"/>
      <c r="W232" s="303"/>
    </row>
    <row r="233" spans="1:23">
      <c r="A233" s="302"/>
      <c r="B233" s="303"/>
      <c r="C233" s="303"/>
      <c r="D233" s="303"/>
      <c r="E233" s="303"/>
      <c r="F233" s="303"/>
      <c r="G233" s="303"/>
      <c r="H233" s="303"/>
      <c r="I233" s="303"/>
      <c r="J233" s="303"/>
      <c r="K233" s="303"/>
      <c r="L233" s="303"/>
      <c r="M233" s="303"/>
      <c r="N233" s="303"/>
      <c r="O233" s="303"/>
      <c r="P233" s="303"/>
      <c r="Q233" s="303"/>
      <c r="R233" s="303"/>
      <c r="S233" s="303"/>
      <c r="T233" s="303"/>
      <c r="U233" s="303"/>
      <c r="V233" s="303"/>
      <c r="W233" s="303"/>
    </row>
    <row r="234" spans="1:23">
      <c r="A234" s="302"/>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row>
    <row r="235" spans="1:23">
      <c r="A235" s="302"/>
      <c r="B235" s="303"/>
      <c r="C235" s="303"/>
      <c r="D235" s="303"/>
      <c r="E235" s="303"/>
      <c r="F235" s="303"/>
      <c r="G235" s="303"/>
      <c r="H235" s="303"/>
      <c r="I235" s="303"/>
      <c r="J235" s="303"/>
      <c r="K235" s="303"/>
      <c r="L235" s="303"/>
      <c r="M235" s="303"/>
      <c r="N235" s="303"/>
      <c r="O235" s="303"/>
      <c r="P235" s="303"/>
      <c r="Q235" s="303"/>
      <c r="R235" s="303"/>
      <c r="S235" s="303"/>
      <c r="T235" s="303"/>
      <c r="U235" s="303"/>
      <c r="V235" s="303"/>
      <c r="W235" s="303"/>
    </row>
    <row r="236" spans="1:23">
      <c r="A236" s="302"/>
      <c r="B236" s="303"/>
      <c r="C236" s="303"/>
      <c r="D236" s="303"/>
      <c r="E236" s="303"/>
      <c r="F236" s="303"/>
      <c r="G236" s="303"/>
      <c r="H236" s="303"/>
      <c r="I236" s="303"/>
      <c r="J236" s="303"/>
      <c r="K236" s="303"/>
      <c r="L236" s="303"/>
      <c r="M236" s="303"/>
      <c r="N236" s="303"/>
      <c r="O236" s="303"/>
      <c r="P236" s="303"/>
      <c r="Q236" s="303"/>
      <c r="R236" s="303"/>
      <c r="S236" s="303"/>
      <c r="T236" s="303"/>
      <c r="U236" s="303"/>
      <c r="V236" s="303"/>
      <c r="W236" s="303"/>
    </row>
    <row r="237" spans="1:23">
      <c r="A237" s="302"/>
      <c r="B237" s="303"/>
      <c r="C237" s="303"/>
      <c r="D237" s="303"/>
      <c r="E237" s="303"/>
      <c r="F237" s="303"/>
      <c r="G237" s="303"/>
      <c r="H237" s="303"/>
      <c r="I237" s="303"/>
      <c r="J237" s="303"/>
      <c r="K237" s="303"/>
      <c r="L237" s="303"/>
      <c r="M237" s="303"/>
      <c r="N237" s="303"/>
      <c r="O237" s="303"/>
      <c r="P237" s="303"/>
      <c r="Q237" s="303"/>
      <c r="R237" s="303"/>
      <c r="S237" s="303"/>
      <c r="T237" s="303"/>
      <c r="U237" s="303"/>
      <c r="V237" s="303"/>
      <c r="W237" s="303"/>
    </row>
    <row r="238" spans="1:23">
      <c r="A238" s="302"/>
      <c r="B238" s="303"/>
      <c r="C238" s="303"/>
      <c r="D238" s="303"/>
      <c r="E238" s="303"/>
      <c r="F238" s="303"/>
      <c r="G238" s="303"/>
      <c r="H238" s="303"/>
      <c r="I238" s="303"/>
      <c r="J238" s="303"/>
      <c r="K238" s="303"/>
      <c r="L238" s="303"/>
      <c r="M238" s="303"/>
      <c r="N238" s="303"/>
      <c r="O238" s="303"/>
      <c r="P238" s="303"/>
      <c r="Q238" s="303"/>
      <c r="R238" s="303"/>
      <c r="S238" s="303"/>
      <c r="T238" s="303"/>
      <c r="U238" s="303"/>
      <c r="V238" s="303"/>
      <c r="W238" s="303"/>
    </row>
    <row r="239" spans="1:23">
      <c r="A239" s="302"/>
      <c r="B239" s="303"/>
      <c r="C239" s="303"/>
      <c r="D239" s="303"/>
      <c r="E239" s="303"/>
      <c r="F239" s="303"/>
      <c r="G239" s="303"/>
      <c r="H239" s="303"/>
      <c r="I239" s="303"/>
      <c r="J239" s="303"/>
      <c r="K239" s="303"/>
      <c r="L239" s="303"/>
      <c r="M239" s="303"/>
      <c r="N239" s="303"/>
      <c r="O239" s="303"/>
      <c r="P239" s="303"/>
      <c r="Q239" s="303"/>
      <c r="R239" s="303"/>
      <c r="S239" s="303"/>
      <c r="T239" s="303"/>
      <c r="U239" s="303"/>
      <c r="V239" s="303"/>
      <c r="W239" s="303"/>
    </row>
    <row r="240" spans="1:23">
      <c r="A240" s="302"/>
      <c r="B240" s="303"/>
      <c r="C240" s="303"/>
      <c r="D240" s="303"/>
      <c r="E240" s="303"/>
      <c r="F240" s="303"/>
      <c r="G240" s="303"/>
      <c r="H240" s="303"/>
      <c r="I240" s="303"/>
      <c r="J240" s="303"/>
      <c r="K240" s="303"/>
      <c r="L240" s="303"/>
      <c r="M240" s="303"/>
      <c r="N240" s="303"/>
      <c r="O240" s="303"/>
      <c r="P240" s="303"/>
      <c r="Q240" s="303"/>
      <c r="R240" s="303"/>
      <c r="S240" s="303"/>
      <c r="T240" s="303"/>
      <c r="U240" s="303"/>
      <c r="V240" s="303"/>
      <c r="W240" s="303"/>
    </row>
    <row r="241" spans="1:23">
      <c r="A241" s="302"/>
      <c r="B241" s="303"/>
      <c r="C241" s="303"/>
      <c r="D241" s="303"/>
      <c r="E241" s="303"/>
      <c r="F241" s="303"/>
      <c r="G241" s="303"/>
      <c r="H241" s="303"/>
      <c r="I241" s="303"/>
      <c r="J241" s="303"/>
      <c r="K241" s="303"/>
      <c r="L241" s="303"/>
      <c r="M241" s="303"/>
      <c r="N241" s="303"/>
      <c r="O241" s="303"/>
      <c r="P241" s="303"/>
      <c r="Q241" s="303"/>
      <c r="R241" s="303"/>
      <c r="S241" s="303"/>
      <c r="T241" s="303"/>
      <c r="U241" s="303"/>
      <c r="V241" s="303"/>
      <c r="W241" s="303"/>
    </row>
    <row r="242" spans="1:23">
      <c r="A242" s="302"/>
      <c r="B242" s="303"/>
      <c r="C242" s="303"/>
      <c r="D242" s="303"/>
      <c r="E242" s="303"/>
      <c r="F242" s="303"/>
      <c r="G242" s="303"/>
      <c r="H242" s="303"/>
      <c r="I242" s="303"/>
      <c r="J242" s="303"/>
      <c r="K242" s="303"/>
      <c r="L242" s="303"/>
      <c r="M242" s="303"/>
      <c r="N242" s="303"/>
      <c r="O242" s="303"/>
      <c r="P242" s="303"/>
      <c r="Q242" s="303"/>
      <c r="R242" s="303"/>
      <c r="S242" s="303"/>
      <c r="T242" s="303"/>
      <c r="U242" s="303"/>
      <c r="V242" s="303"/>
      <c r="W242" s="303"/>
    </row>
    <row r="243" spans="1:23">
      <c r="A243" s="302"/>
      <c r="B243" s="303"/>
      <c r="C243" s="303"/>
      <c r="D243" s="303"/>
      <c r="E243" s="303"/>
      <c r="F243" s="303"/>
      <c r="G243" s="303"/>
      <c r="H243" s="303"/>
      <c r="I243" s="303"/>
      <c r="J243" s="303"/>
      <c r="K243" s="303"/>
      <c r="L243" s="303"/>
      <c r="M243" s="303"/>
      <c r="N243" s="303"/>
      <c r="O243" s="303"/>
      <c r="P243" s="303"/>
      <c r="Q243" s="303"/>
      <c r="R243" s="303"/>
      <c r="S243" s="303"/>
      <c r="T243" s="303"/>
      <c r="U243" s="303"/>
      <c r="V243" s="303"/>
      <c r="W243" s="303"/>
    </row>
    <row r="244" spans="1:23">
      <c r="A244" s="302"/>
      <c r="B244" s="303"/>
      <c r="C244" s="303"/>
      <c r="D244" s="303"/>
      <c r="E244" s="303"/>
      <c r="F244" s="303"/>
      <c r="G244" s="303"/>
      <c r="H244" s="303"/>
      <c r="I244" s="303"/>
      <c r="J244" s="303"/>
      <c r="K244" s="303"/>
      <c r="L244" s="303"/>
      <c r="M244" s="303"/>
      <c r="N244" s="303"/>
      <c r="O244" s="303"/>
      <c r="P244" s="303"/>
      <c r="Q244" s="303"/>
      <c r="R244" s="303"/>
      <c r="S244" s="303"/>
      <c r="T244" s="303"/>
      <c r="U244" s="303"/>
      <c r="V244" s="303"/>
      <c r="W244" s="303"/>
    </row>
    <row r="245" spans="1:23">
      <c r="A245" s="302"/>
      <c r="B245" s="303"/>
      <c r="C245" s="303"/>
      <c r="D245" s="303"/>
      <c r="E245" s="303"/>
      <c r="F245" s="303"/>
      <c r="G245" s="303"/>
      <c r="H245" s="303"/>
      <c r="I245" s="303"/>
      <c r="J245" s="303"/>
      <c r="K245" s="303"/>
      <c r="L245" s="303"/>
      <c r="M245" s="303"/>
      <c r="N245" s="303"/>
      <c r="O245" s="303"/>
      <c r="P245" s="303"/>
      <c r="Q245" s="303"/>
      <c r="R245" s="303"/>
      <c r="S245" s="303"/>
      <c r="T245" s="303"/>
      <c r="U245" s="303"/>
      <c r="V245" s="303"/>
      <c r="W245" s="303"/>
    </row>
    <row r="246" spans="1:23">
      <c r="A246" s="302"/>
      <c r="B246" s="303"/>
      <c r="C246" s="303"/>
      <c r="D246" s="303"/>
      <c r="E246" s="303"/>
      <c r="F246" s="303"/>
      <c r="G246" s="303"/>
      <c r="H246" s="303"/>
      <c r="I246" s="303"/>
      <c r="J246" s="303"/>
      <c r="K246" s="303"/>
      <c r="L246" s="303"/>
      <c r="M246" s="303"/>
      <c r="N246" s="303"/>
      <c r="O246" s="303"/>
      <c r="P246" s="303"/>
      <c r="Q246" s="303"/>
      <c r="R246" s="303"/>
      <c r="S246" s="303"/>
      <c r="T246" s="303"/>
      <c r="U246" s="303"/>
      <c r="V246" s="303"/>
      <c r="W246" s="303"/>
    </row>
    <row r="247" spans="1:23">
      <c r="A247" s="302"/>
      <c r="B247" s="303"/>
      <c r="C247" s="303"/>
      <c r="D247" s="303"/>
      <c r="E247" s="303"/>
      <c r="F247" s="303"/>
      <c r="G247" s="303"/>
      <c r="H247" s="303"/>
      <c r="I247" s="303"/>
      <c r="J247" s="303"/>
      <c r="K247" s="303"/>
      <c r="L247" s="303"/>
      <c r="M247" s="303"/>
      <c r="N247" s="303"/>
      <c r="O247" s="303"/>
      <c r="P247" s="303"/>
      <c r="Q247" s="303"/>
      <c r="R247" s="303"/>
      <c r="S247" s="303"/>
      <c r="T247" s="303"/>
      <c r="U247" s="303"/>
      <c r="V247" s="303"/>
      <c r="W247" s="303"/>
    </row>
    <row r="248" spans="1:23">
      <c r="A248" s="302"/>
      <c r="B248" s="303"/>
      <c r="C248" s="303"/>
      <c r="D248" s="303"/>
      <c r="E248" s="303"/>
      <c r="F248" s="303"/>
      <c r="G248" s="303"/>
      <c r="H248" s="303"/>
      <c r="I248" s="303"/>
      <c r="J248" s="303"/>
      <c r="K248" s="303"/>
      <c r="L248" s="303"/>
      <c r="M248" s="303"/>
      <c r="N248" s="303"/>
      <c r="O248" s="303"/>
      <c r="P248" s="303"/>
      <c r="Q248" s="303"/>
      <c r="R248" s="303"/>
      <c r="S248" s="303"/>
      <c r="T248" s="303"/>
      <c r="U248" s="303"/>
      <c r="V248" s="303"/>
      <c r="W248" s="303"/>
    </row>
    <row r="249" spans="1:23">
      <c r="A249" s="302"/>
      <c r="B249" s="303"/>
      <c r="C249" s="303"/>
      <c r="D249" s="303"/>
      <c r="E249" s="303"/>
      <c r="F249" s="303"/>
      <c r="G249" s="303"/>
      <c r="H249" s="303"/>
      <c r="I249" s="303"/>
      <c r="J249" s="303"/>
      <c r="K249" s="303"/>
      <c r="L249" s="303"/>
      <c r="M249" s="303"/>
      <c r="N249" s="303"/>
      <c r="O249" s="303"/>
      <c r="P249" s="303"/>
      <c r="Q249" s="303"/>
      <c r="R249" s="303"/>
      <c r="S249" s="303"/>
      <c r="T249" s="303"/>
      <c r="U249" s="303"/>
      <c r="V249" s="303"/>
      <c r="W249" s="303"/>
    </row>
    <row r="250" spans="1:23">
      <c r="A250" s="302"/>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row>
    <row r="251" spans="1:23">
      <c r="A251" s="302"/>
      <c r="B251" s="303"/>
      <c r="C251" s="303"/>
      <c r="D251" s="303"/>
      <c r="E251" s="303"/>
      <c r="F251" s="303"/>
      <c r="G251" s="303"/>
      <c r="H251" s="303"/>
      <c r="I251" s="303"/>
      <c r="J251" s="303"/>
      <c r="K251" s="303"/>
      <c r="L251" s="303"/>
      <c r="M251" s="303"/>
      <c r="N251" s="303"/>
      <c r="O251" s="303"/>
      <c r="P251" s="303"/>
      <c r="Q251" s="303"/>
      <c r="R251" s="303"/>
      <c r="S251" s="303"/>
      <c r="T251" s="303"/>
      <c r="U251" s="303"/>
      <c r="V251" s="303"/>
      <c r="W251" s="303"/>
    </row>
    <row r="252" spans="1:23">
      <c r="A252" s="302"/>
      <c r="B252" s="303"/>
      <c r="C252" s="303"/>
      <c r="D252" s="303"/>
      <c r="E252" s="303"/>
      <c r="F252" s="303"/>
      <c r="G252" s="303"/>
      <c r="H252" s="303"/>
      <c r="I252" s="303"/>
      <c r="J252" s="303"/>
      <c r="K252" s="303"/>
      <c r="L252" s="303"/>
      <c r="M252" s="303"/>
      <c r="N252" s="303"/>
      <c r="O252" s="303"/>
      <c r="P252" s="303"/>
      <c r="Q252" s="303"/>
      <c r="R252" s="303"/>
      <c r="S252" s="303"/>
      <c r="T252" s="303"/>
      <c r="U252" s="303"/>
      <c r="V252" s="303"/>
      <c r="W252" s="303"/>
    </row>
    <row r="253" spans="1:23">
      <c r="A253" s="302"/>
      <c r="B253" s="303"/>
      <c r="C253" s="303"/>
      <c r="D253" s="303"/>
      <c r="E253" s="303"/>
      <c r="F253" s="303"/>
      <c r="G253" s="303"/>
      <c r="H253" s="303"/>
      <c r="I253" s="303"/>
      <c r="J253" s="303"/>
      <c r="K253" s="303"/>
      <c r="L253" s="303"/>
      <c r="M253" s="303"/>
      <c r="N253" s="303"/>
      <c r="O253" s="303"/>
      <c r="P253" s="303"/>
      <c r="Q253" s="303"/>
      <c r="R253" s="303"/>
      <c r="S253" s="303"/>
      <c r="T253" s="303"/>
      <c r="U253" s="303"/>
      <c r="V253" s="303"/>
      <c r="W253" s="303"/>
    </row>
    <row r="254" spans="1:23">
      <c r="A254" s="302"/>
      <c r="B254" s="303"/>
      <c r="C254" s="303"/>
      <c r="D254" s="303"/>
      <c r="E254" s="303"/>
      <c r="F254" s="303"/>
      <c r="G254" s="303"/>
      <c r="H254" s="303"/>
      <c r="I254" s="303"/>
      <c r="J254" s="303"/>
      <c r="K254" s="303"/>
      <c r="L254" s="303"/>
      <c r="M254" s="303"/>
      <c r="N254" s="303"/>
      <c r="O254" s="303"/>
      <c r="P254" s="303"/>
      <c r="Q254" s="303"/>
      <c r="R254" s="303"/>
      <c r="S254" s="303"/>
      <c r="T254" s="303"/>
      <c r="U254" s="303"/>
      <c r="V254" s="303"/>
      <c r="W254" s="303"/>
    </row>
    <row r="255" spans="1:23">
      <c r="A255" s="302"/>
      <c r="B255" s="303"/>
      <c r="C255" s="303"/>
      <c r="D255" s="303"/>
      <c r="E255" s="303"/>
      <c r="F255" s="303"/>
      <c r="G255" s="303"/>
      <c r="H255" s="303"/>
      <c r="I255" s="303"/>
      <c r="J255" s="303"/>
      <c r="K255" s="303"/>
      <c r="L255" s="303"/>
      <c r="M255" s="303"/>
      <c r="N255" s="303"/>
      <c r="O255" s="303"/>
      <c r="P255" s="303"/>
      <c r="Q255" s="303"/>
      <c r="R255" s="303"/>
      <c r="S255" s="303"/>
      <c r="T255" s="303"/>
      <c r="U255" s="303"/>
      <c r="V255" s="303"/>
      <c r="W255" s="303"/>
    </row>
    <row r="256" spans="1:23">
      <c r="A256" s="302"/>
      <c r="B256" s="303"/>
      <c r="C256" s="303"/>
      <c r="D256" s="303"/>
      <c r="E256" s="303"/>
      <c r="F256" s="303"/>
      <c r="G256" s="303"/>
      <c r="H256" s="303"/>
      <c r="I256" s="303"/>
      <c r="J256" s="303"/>
      <c r="K256" s="303"/>
      <c r="L256" s="303"/>
      <c r="M256" s="303"/>
      <c r="N256" s="303"/>
      <c r="O256" s="303"/>
      <c r="P256" s="303"/>
      <c r="Q256" s="303"/>
      <c r="R256" s="303"/>
      <c r="S256" s="303"/>
      <c r="T256" s="303"/>
      <c r="U256" s="303"/>
      <c r="V256" s="303"/>
      <c r="W256" s="303"/>
    </row>
    <row r="257" spans="1:23">
      <c r="A257" s="302"/>
      <c r="B257" s="303"/>
      <c r="C257" s="303"/>
      <c r="D257" s="303"/>
      <c r="E257" s="303"/>
      <c r="F257" s="303"/>
      <c r="G257" s="303"/>
      <c r="H257" s="303"/>
      <c r="I257" s="303"/>
      <c r="J257" s="303"/>
      <c r="K257" s="303"/>
      <c r="L257" s="303"/>
      <c r="M257" s="303"/>
      <c r="N257" s="303"/>
      <c r="O257" s="303"/>
      <c r="P257" s="303"/>
      <c r="Q257" s="303"/>
      <c r="R257" s="303"/>
      <c r="S257" s="303"/>
      <c r="T257" s="303"/>
      <c r="U257" s="303"/>
      <c r="V257" s="303"/>
      <c r="W257" s="303"/>
    </row>
    <row r="258" spans="1:23">
      <c r="A258" s="302"/>
      <c r="B258" s="303"/>
      <c r="C258" s="303"/>
      <c r="D258" s="303"/>
      <c r="E258" s="303"/>
      <c r="F258" s="303"/>
      <c r="G258" s="303"/>
      <c r="H258" s="303"/>
      <c r="I258" s="303"/>
      <c r="J258" s="303"/>
      <c r="K258" s="303"/>
      <c r="L258" s="303"/>
      <c r="M258" s="303"/>
      <c r="N258" s="303"/>
      <c r="O258" s="303"/>
      <c r="P258" s="303"/>
      <c r="Q258" s="303"/>
      <c r="R258" s="303"/>
      <c r="S258" s="303"/>
      <c r="T258" s="303"/>
      <c r="U258" s="303"/>
      <c r="V258" s="303"/>
      <c r="W258" s="303"/>
    </row>
    <row r="259" spans="1:23">
      <c r="A259" s="302"/>
      <c r="B259" s="303"/>
      <c r="C259" s="303"/>
      <c r="D259" s="303"/>
      <c r="E259" s="303"/>
      <c r="F259" s="303"/>
      <c r="G259" s="303"/>
      <c r="H259" s="303"/>
      <c r="I259" s="303"/>
      <c r="J259" s="303"/>
      <c r="K259" s="303"/>
      <c r="L259" s="303"/>
      <c r="M259" s="303"/>
      <c r="N259" s="303"/>
      <c r="O259" s="303"/>
      <c r="P259" s="303"/>
      <c r="Q259" s="303"/>
      <c r="R259" s="303"/>
      <c r="S259" s="303"/>
      <c r="T259" s="303"/>
      <c r="U259" s="303"/>
      <c r="V259" s="303"/>
      <c r="W259" s="303"/>
    </row>
    <row r="260" spans="1:23">
      <c r="A260" s="302"/>
      <c r="B260" s="303"/>
      <c r="C260" s="303"/>
      <c r="D260" s="303"/>
      <c r="E260" s="303"/>
      <c r="F260" s="303"/>
      <c r="G260" s="303"/>
      <c r="H260" s="303"/>
      <c r="I260" s="303"/>
      <c r="J260" s="303"/>
      <c r="K260" s="303"/>
      <c r="L260" s="303"/>
      <c r="M260" s="303"/>
      <c r="N260" s="303"/>
      <c r="O260" s="303"/>
      <c r="P260" s="303"/>
      <c r="Q260" s="303"/>
      <c r="R260" s="303"/>
      <c r="S260" s="303"/>
      <c r="T260" s="303"/>
      <c r="U260" s="303"/>
      <c r="V260" s="303"/>
      <c r="W260" s="303"/>
    </row>
    <row r="261" spans="1:23">
      <c r="A261" s="302"/>
      <c r="B261" s="303"/>
      <c r="C261" s="303"/>
      <c r="D261" s="303"/>
      <c r="E261" s="303"/>
      <c r="F261" s="303"/>
      <c r="G261" s="303"/>
      <c r="H261" s="303"/>
      <c r="I261" s="303"/>
      <c r="J261" s="303"/>
      <c r="K261" s="303"/>
      <c r="L261" s="303"/>
      <c r="M261" s="303"/>
      <c r="N261" s="303"/>
      <c r="O261" s="303"/>
      <c r="P261" s="303"/>
      <c r="Q261" s="303"/>
      <c r="R261" s="303"/>
      <c r="S261" s="303"/>
      <c r="T261" s="303"/>
      <c r="U261" s="303"/>
      <c r="V261" s="303"/>
      <c r="W261" s="303"/>
    </row>
    <row r="262" spans="1:23">
      <c r="A262" s="302"/>
      <c r="B262" s="303"/>
      <c r="C262" s="303"/>
      <c r="D262" s="303"/>
      <c r="E262" s="303"/>
      <c r="F262" s="303"/>
      <c r="G262" s="303"/>
      <c r="H262" s="303"/>
      <c r="I262" s="303"/>
      <c r="J262" s="303"/>
      <c r="K262" s="303"/>
      <c r="L262" s="303"/>
      <c r="M262" s="303"/>
      <c r="N262" s="303"/>
      <c r="O262" s="303"/>
      <c r="P262" s="303"/>
      <c r="Q262" s="303"/>
      <c r="R262" s="303"/>
      <c r="S262" s="303"/>
      <c r="T262" s="303"/>
      <c r="U262" s="303"/>
      <c r="V262" s="303"/>
      <c r="W262" s="303"/>
    </row>
    <row r="263" spans="1:23">
      <c r="A263" s="302"/>
      <c r="B263" s="303"/>
      <c r="C263" s="303"/>
      <c r="D263" s="303"/>
      <c r="E263" s="303"/>
      <c r="F263" s="303"/>
      <c r="G263" s="303"/>
      <c r="H263" s="303"/>
      <c r="I263" s="303"/>
      <c r="J263" s="303"/>
      <c r="K263" s="303"/>
      <c r="L263" s="303"/>
      <c r="M263" s="303"/>
      <c r="N263" s="303"/>
      <c r="O263" s="303"/>
      <c r="P263" s="303"/>
      <c r="Q263" s="303"/>
      <c r="R263" s="303"/>
      <c r="S263" s="303"/>
      <c r="T263" s="303"/>
      <c r="U263" s="303"/>
      <c r="V263" s="303"/>
      <c r="W263" s="303"/>
    </row>
    <row r="264" spans="1:23">
      <c r="A264" s="302"/>
      <c r="B264" s="303"/>
      <c r="C264" s="303"/>
      <c r="D264" s="303"/>
      <c r="E264" s="303"/>
      <c r="F264" s="303"/>
      <c r="G264" s="303"/>
      <c r="H264" s="303"/>
      <c r="I264" s="303"/>
      <c r="J264" s="303"/>
      <c r="K264" s="303"/>
      <c r="L264" s="303"/>
      <c r="M264" s="303"/>
      <c r="N264" s="303"/>
      <c r="O264" s="303"/>
      <c r="P264" s="303"/>
      <c r="Q264" s="303"/>
      <c r="R264" s="303"/>
      <c r="S264" s="303"/>
      <c r="T264" s="303"/>
      <c r="U264" s="303"/>
      <c r="V264" s="303"/>
      <c r="W264" s="303"/>
    </row>
    <row r="265" spans="1:23">
      <c r="A265" s="302"/>
      <c r="B265" s="303"/>
      <c r="C265" s="303"/>
      <c r="D265" s="303"/>
      <c r="E265" s="303"/>
      <c r="F265" s="303"/>
      <c r="G265" s="303"/>
      <c r="H265" s="303"/>
      <c r="I265" s="303"/>
      <c r="J265" s="303"/>
      <c r="K265" s="303"/>
      <c r="L265" s="303"/>
      <c r="M265" s="303"/>
      <c r="N265" s="303"/>
      <c r="O265" s="303"/>
      <c r="P265" s="303"/>
      <c r="Q265" s="303"/>
      <c r="R265" s="303"/>
      <c r="S265" s="303"/>
      <c r="T265" s="303"/>
      <c r="U265" s="303"/>
      <c r="V265" s="303"/>
      <c r="W265" s="303"/>
    </row>
    <row r="266" spans="1:23">
      <c r="A266" s="302"/>
      <c r="B266" s="303"/>
      <c r="C266" s="303"/>
      <c r="D266" s="303"/>
      <c r="E266" s="303"/>
      <c r="F266" s="303"/>
      <c r="G266" s="303"/>
      <c r="H266" s="303"/>
      <c r="I266" s="303"/>
      <c r="J266" s="303"/>
      <c r="K266" s="303"/>
      <c r="L266" s="303"/>
      <c r="M266" s="303"/>
      <c r="N266" s="303"/>
      <c r="O266" s="303"/>
      <c r="P266" s="303"/>
      <c r="Q266" s="303"/>
      <c r="R266" s="303"/>
      <c r="S266" s="303"/>
      <c r="T266" s="303"/>
      <c r="U266" s="303"/>
      <c r="V266" s="303"/>
      <c r="W266" s="303"/>
    </row>
    <row r="267" spans="1:23">
      <c r="A267" s="302"/>
      <c r="B267" s="303"/>
      <c r="C267" s="303"/>
      <c r="D267" s="303"/>
      <c r="E267" s="303"/>
      <c r="F267" s="303"/>
      <c r="G267" s="303"/>
      <c r="H267" s="303"/>
      <c r="I267" s="303"/>
      <c r="J267" s="303"/>
      <c r="K267" s="303"/>
      <c r="L267" s="303"/>
      <c r="M267" s="303"/>
      <c r="N267" s="303"/>
      <c r="O267" s="303"/>
      <c r="P267" s="303"/>
      <c r="Q267" s="303"/>
      <c r="R267" s="303"/>
      <c r="S267" s="303"/>
      <c r="T267" s="303"/>
      <c r="U267" s="303"/>
      <c r="V267" s="303"/>
      <c r="W267" s="303"/>
    </row>
    <row r="268" spans="1:23">
      <c r="A268" s="302"/>
      <c r="B268" s="303"/>
      <c r="C268" s="303"/>
      <c r="D268" s="303"/>
      <c r="E268" s="303"/>
      <c r="F268" s="303"/>
      <c r="G268" s="303"/>
      <c r="H268" s="303"/>
      <c r="I268" s="303"/>
      <c r="J268" s="303"/>
      <c r="K268" s="303"/>
      <c r="L268" s="303"/>
      <c r="M268" s="303"/>
      <c r="N268" s="303"/>
      <c r="O268" s="303"/>
      <c r="P268" s="303"/>
      <c r="Q268" s="303"/>
      <c r="R268" s="303"/>
      <c r="S268" s="303"/>
      <c r="T268" s="303"/>
      <c r="U268" s="303"/>
      <c r="V268" s="303"/>
      <c r="W268" s="303"/>
    </row>
    <row r="269" spans="1:23">
      <c r="A269" s="302"/>
      <c r="B269" s="303"/>
      <c r="C269" s="303"/>
      <c r="D269" s="303"/>
      <c r="E269" s="303"/>
      <c r="F269" s="303"/>
      <c r="G269" s="303"/>
      <c r="H269" s="303"/>
      <c r="I269" s="303"/>
      <c r="J269" s="303"/>
      <c r="K269" s="303"/>
      <c r="L269" s="303"/>
      <c r="M269" s="303"/>
      <c r="N269" s="303"/>
      <c r="O269" s="303"/>
      <c r="P269" s="303"/>
      <c r="Q269" s="303"/>
      <c r="R269" s="303"/>
      <c r="S269" s="303"/>
      <c r="T269" s="303"/>
      <c r="U269" s="303"/>
      <c r="V269" s="303"/>
      <c r="W269" s="303"/>
    </row>
    <row r="270" spans="1:23">
      <c r="A270" s="302"/>
      <c r="B270" s="303"/>
      <c r="C270" s="303"/>
      <c r="D270" s="303"/>
      <c r="E270" s="303"/>
      <c r="F270" s="303"/>
      <c r="G270" s="303"/>
      <c r="H270" s="303"/>
      <c r="I270" s="303"/>
      <c r="J270" s="303"/>
      <c r="K270" s="303"/>
      <c r="L270" s="303"/>
      <c r="M270" s="303"/>
      <c r="N270" s="303"/>
      <c r="O270" s="303"/>
      <c r="P270" s="303"/>
      <c r="Q270" s="303"/>
      <c r="R270" s="303"/>
      <c r="S270" s="303"/>
      <c r="T270" s="303"/>
      <c r="U270" s="303"/>
      <c r="V270" s="303"/>
      <c r="W270" s="303"/>
    </row>
    <row r="271" spans="1:23">
      <c r="A271" s="302"/>
      <c r="B271" s="303"/>
      <c r="C271" s="303"/>
      <c r="D271" s="303"/>
      <c r="E271" s="303"/>
      <c r="F271" s="303"/>
      <c r="G271" s="303"/>
      <c r="H271" s="303"/>
      <c r="I271" s="303"/>
      <c r="J271" s="303"/>
      <c r="K271" s="303"/>
      <c r="L271" s="303"/>
      <c r="M271" s="303"/>
      <c r="N271" s="303"/>
      <c r="O271" s="303"/>
      <c r="P271" s="303"/>
      <c r="Q271" s="303"/>
      <c r="R271" s="303"/>
      <c r="S271" s="303"/>
      <c r="T271" s="303"/>
      <c r="U271" s="303"/>
      <c r="V271" s="303"/>
      <c r="W271" s="303"/>
    </row>
    <row r="272" spans="1:23">
      <c r="A272" s="302"/>
      <c r="B272" s="303"/>
      <c r="C272" s="303"/>
      <c r="D272" s="303"/>
      <c r="E272" s="303"/>
      <c r="F272" s="303"/>
      <c r="G272" s="303"/>
      <c r="H272" s="303"/>
      <c r="I272" s="303"/>
      <c r="J272" s="303"/>
      <c r="K272" s="303"/>
      <c r="L272" s="303"/>
      <c r="M272" s="303"/>
      <c r="N272" s="303"/>
      <c r="O272" s="303"/>
      <c r="P272" s="303"/>
      <c r="Q272" s="303"/>
      <c r="R272" s="303"/>
      <c r="S272" s="303"/>
      <c r="T272" s="303"/>
      <c r="U272" s="303"/>
      <c r="V272" s="303"/>
      <c r="W272" s="303"/>
    </row>
    <row r="273" spans="1:23">
      <c r="A273" s="302"/>
      <c r="B273" s="303"/>
      <c r="C273" s="303"/>
      <c r="D273" s="303"/>
      <c r="E273" s="303"/>
      <c r="F273" s="303"/>
      <c r="G273" s="303"/>
      <c r="H273" s="303"/>
      <c r="I273" s="303"/>
      <c r="J273" s="303"/>
      <c r="K273" s="303"/>
      <c r="L273" s="303"/>
      <c r="M273" s="303"/>
      <c r="N273" s="303"/>
      <c r="O273" s="303"/>
      <c r="P273" s="303"/>
      <c r="Q273" s="303"/>
      <c r="R273" s="303"/>
      <c r="S273" s="303"/>
      <c r="T273" s="303"/>
      <c r="U273" s="303"/>
      <c r="V273" s="303"/>
      <c r="W273" s="303"/>
    </row>
    <row r="274" spans="1:23">
      <c r="A274" s="302"/>
      <c r="B274" s="303"/>
      <c r="C274" s="303"/>
      <c r="D274" s="303"/>
      <c r="E274" s="303"/>
      <c r="F274" s="303"/>
      <c r="G274" s="303"/>
      <c r="H274" s="303"/>
      <c r="I274" s="303"/>
      <c r="J274" s="303"/>
      <c r="K274" s="303"/>
      <c r="L274" s="303"/>
      <c r="M274" s="303"/>
      <c r="N274" s="303"/>
      <c r="O274" s="303"/>
      <c r="P274" s="303"/>
      <c r="Q274" s="303"/>
      <c r="R274" s="303"/>
      <c r="S274" s="303"/>
      <c r="T274" s="303"/>
      <c r="U274" s="303"/>
      <c r="V274" s="303"/>
      <c r="W274" s="303"/>
    </row>
    <row r="275" spans="1:23">
      <c r="A275" s="302"/>
      <c r="B275" s="303"/>
      <c r="C275" s="303"/>
      <c r="D275" s="303"/>
      <c r="E275" s="303"/>
      <c r="F275" s="303"/>
      <c r="G275" s="303"/>
      <c r="H275" s="303"/>
      <c r="I275" s="303"/>
      <c r="J275" s="303"/>
      <c r="K275" s="303"/>
      <c r="L275" s="303"/>
      <c r="M275" s="303"/>
      <c r="N275" s="303"/>
      <c r="O275" s="303"/>
      <c r="P275" s="303"/>
      <c r="Q275" s="303"/>
      <c r="R275" s="303"/>
      <c r="S275" s="303"/>
      <c r="T275" s="303"/>
      <c r="U275" s="303"/>
      <c r="V275" s="303"/>
      <c r="W275" s="303"/>
    </row>
    <row r="276" spans="1:23">
      <c r="A276" s="302"/>
      <c r="B276" s="303"/>
      <c r="C276" s="303"/>
      <c r="D276" s="303"/>
      <c r="E276" s="303"/>
      <c r="F276" s="303"/>
      <c r="G276" s="303"/>
      <c r="H276" s="303"/>
      <c r="I276" s="303"/>
      <c r="J276" s="303"/>
      <c r="K276" s="303"/>
      <c r="L276" s="303"/>
      <c r="M276" s="303"/>
      <c r="N276" s="303"/>
      <c r="O276" s="303"/>
      <c r="P276" s="303"/>
      <c r="Q276" s="303"/>
      <c r="R276" s="303"/>
      <c r="S276" s="303"/>
      <c r="T276" s="303"/>
      <c r="U276" s="303"/>
      <c r="V276" s="303"/>
      <c r="W276" s="303"/>
    </row>
    <row r="277" spans="1:23">
      <c r="A277" s="302"/>
      <c r="B277" s="303"/>
      <c r="C277" s="303"/>
      <c r="D277" s="303"/>
      <c r="E277" s="303"/>
      <c r="F277" s="303"/>
      <c r="G277" s="303"/>
      <c r="H277" s="303"/>
      <c r="I277" s="303"/>
      <c r="J277" s="303"/>
      <c r="K277" s="303"/>
      <c r="L277" s="303"/>
      <c r="M277" s="303"/>
      <c r="N277" s="303"/>
      <c r="O277" s="303"/>
      <c r="P277" s="303"/>
      <c r="Q277" s="303"/>
      <c r="R277" s="303"/>
      <c r="S277" s="303"/>
      <c r="T277" s="303"/>
      <c r="U277" s="303"/>
      <c r="V277" s="303"/>
      <c r="W277" s="303"/>
    </row>
    <row r="278" spans="1:23">
      <c r="A278" s="302"/>
      <c r="B278" s="303"/>
      <c r="C278" s="303"/>
      <c r="D278" s="303"/>
      <c r="E278" s="303"/>
      <c r="F278" s="303"/>
      <c r="G278" s="303"/>
      <c r="H278" s="303"/>
      <c r="I278" s="303"/>
      <c r="J278" s="303"/>
      <c r="K278" s="303"/>
      <c r="L278" s="303"/>
      <c r="M278" s="303"/>
      <c r="N278" s="303"/>
      <c r="O278" s="303"/>
      <c r="P278" s="303"/>
      <c r="Q278" s="303"/>
      <c r="R278" s="303"/>
      <c r="S278" s="303"/>
      <c r="T278" s="303"/>
      <c r="U278" s="303"/>
      <c r="V278" s="303"/>
      <c r="W278" s="303"/>
    </row>
    <row r="279" spans="1:23">
      <c r="A279" s="302"/>
      <c r="B279" s="303"/>
      <c r="C279" s="303"/>
      <c r="D279" s="303"/>
      <c r="E279" s="303"/>
      <c r="F279" s="303"/>
      <c r="G279" s="303"/>
      <c r="H279" s="303"/>
      <c r="I279" s="303"/>
      <c r="J279" s="303"/>
      <c r="K279" s="303"/>
      <c r="L279" s="303"/>
      <c r="M279" s="303"/>
      <c r="N279" s="303"/>
      <c r="O279" s="303"/>
      <c r="P279" s="303"/>
      <c r="Q279" s="303"/>
      <c r="R279" s="303"/>
      <c r="S279" s="303"/>
      <c r="T279" s="303"/>
      <c r="U279" s="303"/>
      <c r="V279" s="303"/>
      <c r="W279" s="303"/>
    </row>
    <row r="280" spans="1:23">
      <c r="A280" s="302"/>
      <c r="B280" s="303"/>
      <c r="C280" s="303"/>
      <c r="D280" s="303"/>
      <c r="E280" s="303"/>
      <c r="F280" s="303"/>
      <c r="G280" s="303"/>
      <c r="H280" s="303"/>
      <c r="I280" s="303"/>
      <c r="J280" s="303"/>
      <c r="K280" s="303"/>
      <c r="L280" s="303"/>
      <c r="M280" s="303"/>
      <c r="N280" s="303"/>
      <c r="O280" s="303"/>
      <c r="P280" s="303"/>
      <c r="Q280" s="303"/>
      <c r="R280" s="303"/>
      <c r="S280" s="303"/>
      <c r="T280" s="303"/>
      <c r="U280" s="303"/>
      <c r="V280" s="303"/>
      <c r="W280" s="303"/>
    </row>
    <row r="281" spans="1:23">
      <c r="A281" s="302"/>
      <c r="B281" s="303"/>
      <c r="C281" s="303"/>
      <c r="D281" s="303"/>
      <c r="E281" s="303"/>
      <c r="F281" s="303"/>
      <c r="G281" s="303"/>
      <c r="H281" s="303"/>
      <c r="I281" s="303"/>
      <c r="J281" s="303"/>
      <c r="K281" s="303"/>
      <c r="L281" s="303"/>
      <c r="M281" s="303"/>
      <c r="N281" s="303"/>
      <c r="O281" s="303"/>
      <c r="P281" s="303"/>
      <c r="Q281" s="303"/>
      <c r="R281" s="303"/>
      <c r="S281" s="303"/>
      <c r="T281" s="303"/>
      <c r="U281" s="303"/>
      <c r="V281" s="303"/>
      <c r="W281" s="303"/>
    </row>
    <row r="282" spans="1:23">
      <c r="A282" s="302"/>
      <c r="B282" s="303"/>
      <c r="C282" s="303"/>
      <c r="D282" s="303"/>
      <c r="E282" s="303"/>
      <c r="F282" s="303"/>
      <c r="G282" s="303"/>
      <c r="H282" s="303"/>
      <c r="I282" s="303"/>
      <c r="J282" s="303"/>
      <c r="K282" s="303"/>
      <c r="L282" s="303"/>
      <c r="M282" s="303"/>
      <c r="N282" s="303"/>
      <c r="O282" s="303"/>
      <c r="P282" s="303"/>
      <c r="Q282" s="303"/>
      <c r="R282" s="303"/>
      <c r="S282" s="303"/>
      <c r="T282" s="303"/>
      <c r="U282" s="303"/>
      <c r="V282" s="303"/>
      <c r="W282" s="303"/>
    </row>
    <row r="283" spans="1:23">
      <c r="A283" s="302"/>
      <c r="B283" s="303"/>
      <c r="C283" s="303"/>
      <c r="D283" s="303"/>
      <c r="E283" s="303"/>
      <c r="F283" s="303"/>
      <c r="G283" s="303"/>
      <c r="H283" s="303"/>
      <c r="I283" s="303"/>
      <c r="J283" s="303"/>
      <c r="K283" s="303"/>
      <c r="L283" s="303"/>
      <c r="M283" s="303"/>
      <c r="N283" s="303"/>
      <c r="O283" s="303"/>
      <c r="P283" s="303"/>
      <c r="Q283" s="303"/>
      <c r="R283" s="303"/>
      <c r="S283" s="303"/>
      <c r="T283" s="303"/>
      <c r="U283" s="303"/>
      <c r="V283" s="303"/>
      <c r="W283" s="303"/>
    </row>
    <row r="284" spans="1:23">
      <c r="A284" s="302"/>
      <c r="B284" s="303"/>
      <c r="C284" s="303"/>
      <c r="D284" s="303"/>
      <c r="E284" s="303"/>
      <c r="F284" s="303"/>
      <c r="G284" s="303"/>
      <c r="H284" s="303"/>
      <c r="I284" s="303"/>
      <c r="J284" s="303"/>
      <c r="K284" s="303"/>
      <c r="L284" s="303"/>
      <c r="M284" s="303"/>
      <c r="N284" s="303"/>
      <c r="O284" s="303"/>
      <c r="P284" s="303"/>
      <c r="Q284" s="303"/>
      <c r="R284" s="303"/>
      <c r="S284" s="303"/>
      <c r="T284" s="303"/>
      <c r="U284" s="303"/>
      <c r="V284" s="303"/>
      <c r="W284" s="303"/>
    </row>
    <row r="285" spans="1:23">
      <c r="A285" s="302"/>
      <c r="B285" s="303"/>
      <c r="C285" s="303"/>
      <c r="D285" s="303"/>
      <c r="E285" s="303"/>
      <c r="F285" s="303"/>
      <c r="G285" s="303"/>
      <c r="H285" s="303"/>
      <c r="I285" s="303"/>
      <c r="J285" s="303"/>
      <c r="K285" s="303"/>
      <c r="L285" s="303"/>
      <c r="M285" s="303"/>
      <c r="N285" s="303"/>
      <c r="O285" s="303"/>
      <c r="P285" s="303"/>
      <c r="Q285" s="303"/>
      <c r="R285" s="303"/>
      <c r="S285" s="303"/>
      <c r="T285" s="303"/>
      <c r="U285" s="303"/>
      <c r="V285" s="303"/>
      <c r="W285" s="303"/>
    </row>
    <row r="286" spans="1:23">
      <c r="A286" s="302"/>
      <c r="B286" s="303"/>
      <c r="C286" s="303"/>
      <c r="D286" s="303"/>
      <c r="E286" s="303"/>
      <c r="F286" s="303"/>
      <c r="G286" s="303"/>
      <c r="H286" s="303"/>
      <c r="I286" s="303"/>
      <c r="J286" s="303"/>
      <c r="K286" s="303"/>
      <c r="L286" s="303"/>
      <c r="M286" s="303"/>
      <c r="N286" s="303"/>
      <c r="O286" s="303"/>
      <c r="P286" s="303"/>
      <c r="Q286" s="303"/>
      <c r="R286" s="303"/>
      <c r="S286" s="303"/>
      <c r="T286" s="303"/>
      <c r="U286" s="303"/>
      <c r="V286" s="303"/>
      <c r="W286" s="303"/>
    </row>
    <row r="287" spans="1:23">
      <c r="A287" s="302"/>
      <c r="B287" s="303"/>
      <c r="C287" s="303"/>
      <c r="D287" s="303"/>
      <c r="E287" s="303"/>
      <c r="F287" s="303"/>
      <c r="G287" s="303"/>
      <c r="H287" s="303"/>
      <c r="I287" s="303"/>
      <c r="J287" s="303"/>
      <c r="K287" s="303"/>
      <c r="L287" s="303"/>
      <c r="M287" s="303"/>
      <c r="N287" s="303"/>
      <c r="O287" s="303"/>
      <c r="P287" s="303"/>
      <c r="Q287" s="303"/>
      <c r="R287" s="303"/>
      <c r="S287" s="303"/>
      <c r="T287" s="303"/>
      <c r="U287" s="303"/>
      <c r="V287" s="303"/>
      <c r="W287" s="303"/>
    </row>
    <row r="288" spans="1:23">
      <c r="A288" s="302"/>
      <c r="B288" s="303"/>
      <c r="C288" s="303"/>
      <c r="D288" s="303"/>
      <c r="E288" s="303"/>
      <c r="F288" s="303"/>
      <c r="G288" s="303"/>
      <c r="H288" s="303"/>
      <c r="I288" s="303"/>
      <c r="J288" s="303"/>
      <c r="K288" s="303"/>
      <c r="L288" s="303"/>
      <c r="M288" s="303"/>
      <c r="N288" s="303"/>
      <c r="O288" s="303"/>
      <c r="P288" s="303"/>
      <c r="Q288" s="303"/>
      <c r="R288" s="303"/>
      <c r="S288" s="303"/>
      <c r="T288" s="303"/>
      <c r="U288" s="303"/>
      <c r="V288" s="303"/>
      <c r="W288" s="303"/>
    </row>
    <row r="289" spans="1:23">
      <c r="A289" s="302"/>
      <c r="B289" s="303"/>
      <c r="C289" s="303"/>
      <c r="D289" s="303"/>
      <c r="E289" s="303"/>
      <c r="F289" s="303"/>
      <c r="G289" s="303"/>
      <c r="H289" s="303"/>
      <c r="I289" s="303"/>
      <c r="J289" s="303"/>
      <c r="K289" s="303"/>
      <c r="L289" s="303"/>
      <c r="M289" s="303"/>
      <c r="N289" s="303"/>
      <c r="O289" s="303"/>
      <c r="P289" s="303"/>
      <c r="Q289" s="303"/>
      <c r="R289" s="303"/>
      <c r="S289" s="303"/>
      <c r="T289" s="303"/>
      <c r="U289" s="303"/>
      <c r="V289" s="303"/>
      <c r="W289" s="303"/>
    </row>
    <row r="290" spans="1:23">
      <c r="A290" s="302"/>
      <c r="B290" s="303"/>
      <c r="C290" s="303"/>
      <c r="D290" s="303"/>
      <c r="E290" s="303"/>
      <c r="F290" s="303"/>
      <c r="G290" s="303"/>
      <c r="H290" s="303"/>
      <c r="I290" s="303"/>
      <c r="J290" s="303"/>
      <c r="K290" s="303"/>
      <c r="L290" s="303"/>
      <c r="M290" s="303"/>
      <c r="N290" s="303"/>
      <c r="O290" s="303"/>
      <c r="P290" s="303"/>
      <c r="Q290" s="303"/>
      <c r="R290" s="303"/>
      <c r="S290" s="303"/>
      <c r="T290" s="303"/>
      <c r="U290" s="303"/>
      <c r="V290" s="303"/>
      <c r="W290" s="303"/>
    </row>
    <row r="291" spans="1:23">
      <c r="A291" s="302"/>
      <c r="B291" s="303"/>
      <c r="C291" s="303"/>
      <c r="D291" s="303"/>
      <c r="E291" s="303"/>
      <c r="F291" s="303"/>
      <c r="G291" s="303"/>
      <c r="H291" s="303"/>
      <c r="I291" s="303"/>
      <c r="J291" s="303"/>
      <c r="K291" s="303"/>
      <c r="L291" s="303"/>
      <c r="M291" s="303"/>
      <c r="N291" s="303"/>
      <c r="O291" s="303"/>
      <c r="P291" s="303"/>
      <c r="Q291" s="303"/>
      <c r="R291" s="303"/>
      <c r="S291" s="303"/>
      <c r="T291" s="303"/>
      <c r="U291" s="303"/>
      <c r="V291" s="303"/>
      <c r="W291" s="303"/>
    </row>
    <row r="292" spans="1:23">
      <c r="A292" s="302"/>
      <c r="B292" s="303"/>
      <c r="C292" s="303"/>
      <c r="D292" s="303"/>
      <c r="E292" s="303"/>
      <c r="F292" s="303"/>
      <c r="G292" s="303"/>
      <c r="H292" s="303"/>
      <c r="I292" s="303"/>
      <c r="J292" s="303"/>
      <c r="K292" s="303"/>
      <c r="L292" s="303"/>
      <c r="M292" s="303"/>
      <c r="N292" s="303"/>
      <c r="O292" s="303"/>
      <c r="P292" s="303"/>
      <c r="Q292" s="303"/>
      <c r="R292" s="303"/>
      <c r="S292" s="303"/>
      <c r="T292" s="303"/>
      <c r="U292" s="303"/>
      <c r="V292" s="303"/>
      <c r="W292" s="303"/>
    </row>
    <row r="293" spans="1:23">
      <c r="A293" s="302"/>
      <c r="B293" s="303"/>
      <c r="C293" s="303"/>
      <c r="D293" s="303"/>
      <c r="E293" s="303"/>
      <c r="F293" s="303"/>
      <c r="G293" s="303"/>
      <c r="H293" s="303"/>
      <c r="I293" s="303"/>
      <c r="J293" s="303"/>
      <c r="K293" s="303"/>
      <c r="L293" s="303"/>
      <c r="M293" s="303"/>
      <c r="N293" s="303"/>
      <c r="O293" s="303"/>
      <c r="P293" s="303"/>
      <c r="Q293" s="303"/>
      <c r="R293" s="303"/>
      <c r="S293" s="303"/>
      <c r="T293" s="303"/>
      <c r="U293" s="303"/>
      <c r="V293" s="303"/>
      <c r="W293" s="303"/>
    </row>
    <row r="294" spans="1:23">
      <c r="A294" s="302"/>
      <c r="B294" s="303"/>
      <c r="C294" s="303"/>
      <c r="D294" s="303"/>
      <c r="E294" s="303"/>
      <c r="F294" s="303"/>
      <c r="G294" s="303"/>
      <c r="H294" s="303"/>
      <c r="I294" s="303"/>
      <c r="J294" s="303"/>
      <c r="K294" s="303"/>
      <c r="L294" s="303"/>
      <c r="M294" s="303"/>
      <c r="N294" s="303"/>
      <c r="O294" s="303"/>
      <c r="P294" s="303"/>
      <c r="Q294" s="303"/>
      <c r="R294" s="303"/>
      <c r="S294" s="303"/>
      <c r="T294" s="303"/>
      <c r="U294" s="303"/>
      <c r="V294" s="303"/>
      <c r="W294" s="303"/>
    </row>
    <row r="295" spans="1:23">
      <c r="A295" s="302"/>
      <c r="B295" s="303"/>
      <c r="C295" s="303"/>
      <c r="D295" s="303"/>
      <c r="E295" s="303"/>
      <c r="F295" s="303"/>
      <c r="G295" s="303"/>
      <c r="H295" s="303"/>
      <c r="I295" s="303"/>
      <c r="J295" s="303"/>
      <c r="K295" s="303"/>
      <c r="L295" s="303"/>
      <c r="M295" s="303"/>
      <c r="N295" s="303"/>
      <c r="O295" s="303"/>
      <c r="P295" s="303"/>
      <c r="Q295" s="303"/>
      <c r="R295" s="303"/>
      <c r="S295" s="303"/>
      <c r="T295" s="303"/>
      <c r="U295" s="303"/>
      <c r="V295" s="303"/>
      <c r="W295" s="303"/>
    </row>
    <row r="296" spans="1:23">
      <c r="A296" s="302"/>
      <c r="B296" s="303"/>
      <c r="C296" s="303"/>
      <c r="D296" s="303"/>
      <c r="E296" s="303"/>
      <c r="F296" s="303"/>
      <c r="G296" s="303"/>
      <c r="H296" s="303"/>
      <c r="I296" s="303"/>
      <c r="J296" s="303"/>
      <c r="K296" s="303"/>
      <c r="L296" s="303"/>
      <c r="M296" s="303"/>
      <c r="N296" s="303"/>
      <c r="O296" s="303"/>
      <c r="P296" s="303"/>
      <c r="Q296" s="303"/>
      <c r="R296" s="303"/>
      <c r="S296" s="303"/>
      <c r="T296" s="303"/>
      <c r="U296" s="303"/>
      <c r="V296" s="303"/>
      <c r="W296" s="303"/>
    </row>
    <row r="297" spans="1:23">
      <c r="A297" s="302"/>
      <c r="B297" s="303"/>
      <c r="C297" s="303"/>
      <c r="D297" s="303"/>
      <c r="E297" s="303"/>
      <c r="F297" s="303"/>
      <c r="G297" s="303"/>
      <c r="H297" s="303"/>
      <c r="I297" s="303"/>
      <c r="J297" s="303"/>
      <c r="K297" s="303"/>
      <c r="L297" s="303"/>
      <c r="M297" s="303"/>
      <c r="N297" s="303"/>
      <c r="O297" s="303"/>
      <c r="P297" s="303"/>
      <c r="Q297" s="303"/>
      <c r="R297" s="303"/>
      <c r="S297" s="303"/>
      <c r="T297" s="303"/>
      <c r="U297" s="303"/>
      <c r="V297" s="303"/>
      <c r="W297" s="303"/>
    </row>
    <row r="298" spans="1:23">
      <c r="A298" s="302"/>
      <c r="B298" s="303"/>
      <c r="C298" s="303"/>
      <c r="D298" s="303"/>
      <c r="E298" s="303"/>
      <c r="F298" s="303"/>
      <c r="G298" s="303"/>
      <c r="H298" s="303"/>
      <c r="I298" s="303"/>
      <c r="J298" s="303"/>
      <c r="K298" s="303"/>
      <c r="L298" s="303"/>
      <c r="M298" s="303"/>
      <c r="N298" s="303"/>
      <c r="O298" s="303"/>
      <c r="P298" s="303"/>
      <c r="Q298" s="303"/>
      <c r="R298" s="303"/>
      <c r="S298" s="303"/>
      <c r="T298" s="303"/>
      <c r="U298" s="303"/>
      <c r="V298" s="303"/>
      <c r="W298" s="303"/>
    </row>
    <row r="299" spans="1:23">
      <c r="A299" s="302"/>
      <c r="B299" s="303"/>
      <c r="C299" s="303"/>
      <c r="D299" s="303"/>
      <c r="E299" s="303"/>
      <c r="F299" s="303"/>
      <c r="G299" s="303"/>
      <c r="H299" s="303"/>
      <c r="I299" s="303"/>
      <c r="J299" s="303"/>
      <c r="K299" s="303"/>
      <c r="L299" s="303"/>
      <c r="M299" s="303"/>
      <c r="N299" s="303"/>
      <c r="O299" s="303"/>
      <c r="P299" s="303"/>
      <c r="Q299" s="303"/>
      <c r="R299" s="303"/>
      <c r="S299" s="303"/>
      <c r="T299" s="303"/>
      <c r="U299" s="303"/>
      <c r="V299" s="303"/>
      <c r="W299" s="303"/>
    </row>
    <row r="300" spans="1:23">
      <c r="A300" s="302"/>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row>
    <row r="301" spans="1:23">
      <c r="A301" s="302"/>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row>
    <row r="302" spans="1:23">
      <c r="A302" s="302"/>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row>
    <row r="303" spans="1:23">
      <c r="A303" s="302"/>
      <c r="B303" s="303"/>
      <c r="C303" s="303"/>
      <c r="D303" s="303"/>
      <c r="E303" s="303"/>
      <c r="F303" s="303"/>
      <c r="G303" s="303"/>
      <c r="H303" s="303"/>
      <c r="I303" s="303"/>
      <c r="J303" s="303"/>
      <c r="K303" s="303"/>
      <c r="L303" s="303"/>
      <c r="M303" s="303"/>
      <c r="N303" s="303"/>
      <c r="O303" s="303"/>
      <c r="P303" s="303"/>
      <c r="Q303" s="303"/>
      <c r="R303" s="303"/>
      <c r="S303" s="303"/>
      <c r="T303" s="303"/>
      <c r="U303" s="303"/>
      <c r="V303" s="303"/>
      <c r="W303" s="303"/>
    </row>
    <row r="304" spans="1:23">
      <c r="A304" s="302"/>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row>
    <row r="305" spans="1:23">
      <c r="A305" s="302"/>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row>
    <row r="306" spans="1:23">
      <c r="A306" s="302"/>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row>
    <row r="307" spans="1:23">
      <c r="A307" s="302"/>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row>
    <row r="308" spans="1:23">
      <c r="A308" s="302"/>
      <c r="B308" s="303"/>
      <c r="C308" s="303"/>
      <c r="D308" s="303"/>
      <c r="E308" s="303"/>
      <c r="F308" s="303"/>
      <c r="G308" s="303"/>
      <c r="H308" s="303"/>
      <c r="I308" s="303"/>
      <c r="J308" s="303"/>
      <c r="K308" s="303"/>
      <c r="L308" s="303"/>
      <c r="M308" s="303"/>
      <c r="N308" s="303"/>
      <c r="O308" s="303"/>
      <c r="P308" s="303"/>
      <c r="Q308" s="303"/>
      <c r="R308" s="303"/>
      <c r="S308" s="303"/>
      <c r="T308" s="303"/>
      <c r="U308" s="303"/>
      <c r="V308" s="303"/>
      <c r="W308" s="303"/>
    </row>
    <row r="309" spans="1:23">
      <c r="A309" s="302"/>
      <c r="B309" s="303"/>
      <c r="C309" s="303"/>
      <c r="D309" s="303"/>
      <c r="E309" s="303"/>
      <c r="F309" s="303"/>
      <c r="G309" s="303"/>
      <c r="H309" s="303"/>
      <c r="I309" s="303"/>
      <c r="J309" s="303"/>
      <c r="K309" s="303"/>
      <c r="L309" s="303"/>
      <c r="M309" s="303"/>
      <c r="N309" s="303"/>
      <c r="O309" s="303"/>
      <c r="P309" s="303"/>
      <c r="Q309" s="303"/>
      <c r="R309" s="303"/>
      <c r="S309" s="303"/>
      <c r="T309" s="303"/>
      <c r="U309" s="303"/>
      <c r="V309" s="303"/>
      <c r="W309" s="303"/>
    </row>
    <row r="310" spans="1:23">
      <c r="A310" s="302"/>
      <c r="B310" s="303"/>
      <c r="C310" s="303"/>
      <c r="D310" s="303"/>
      <c r="E310" s="303"/>
      <c r="F310" s="303"/>
      <c r="G310" s="303"/>
      <c r="H310" s="303"/>
      <c r="I310" s="303"/>
      <c r="J310" s="303"/>
      <c r="K310" s="303"/>
      <c r="L310" s="303"/>
      <c r="M310" s="303"/>
      <c r="N310" s="303"/>
      <c r="O310" s="303"/>
      <c r="P310" s="303"/>
      <c r="Q310" s="303"/>
      <c r="R310" s="303"/>
      <c r="S310" s="303"/>
      <c r="T310" s="303"/>
      <c r="U310" s="303"/>
      <c r="V310" s="303"/>
      <c r="W310" s="303"/>
    </row>
    <row r="311" spans="1:23">
      <c r="A311" s="302"/>
      <c r="B311" s="303"/>
      <c r="C311" s="303"/>
      <c r="D311" s="303"/>
      <c r="E311" s="303"/>
      <c r="F311" s="303"/>
      <c r="G311" s="303"/>
      <c r="H311" s="303"/>
      <c r="I311" s="303"/>
      <c r="J311" s="303"/>
      <c r="K311" s="303"/>
      <c r="L311" s="303"/>
      <c r="M311" s="303"/>
      <c r="N311" s="303"/>
      <c r="O311" s="303"/>
      <c r="P311" s="303"/>
      <c r="Q311" s="303"/>
      <c r="R311" s="303"/>
      <c r="S311" s="303"/>
      <c r="T311" s="303"/>
      <c r="U311" s="303"/>
      <c r="V311" s="303"/>
      <c r="W311" s="303"/>
    </row>
  </sheetData>
  <sheetProtection algorithmName="SHA-512" hashValue="yR/zQg7StYR2gutKtBPaeTM47b9EnJS3U64qQqfW+GDgaNmnnWiywqRqDBH8R0qxm2yWvM737i459/PkRkqOPA==" saltValue="9wCzUXrZJpPa9u6QbgJDrQ==" spinCount="100000" sheet="1" objects="1" scenarios="1" selectLockedCells="1"/>
  <dataConsolidate/>
  <mergeCells count="8">
    <mergeCell ref="A121:W121"/>
    <mergeCell ref="J5:P15"/>
    <mergeCell ref="D8:H8"/>
    <mergeCell ref="D6:H6"/>
    <mergeCell ref="D7:H7"/>
    <mergeCell ref="R5:S5"/>
    <mergeCell ref="G12:H12"/>
    <mergeCell ref="F14:I15"/>
  </mergeCells>
  <phoneticPr fontId="1"/>
  <conditionalFormatting sqref="C20:W119">
    <cfRule type="cellIs" dxfId="13" priority="1" operator="equal">
      <formula>$W$2</formula>
    </cfRule>
  </conditionalFormatting>
  <dataValidations count="4">
    <dataValidation type="list" allowBlank="1" showInputMessage="1" showErrorMessage="1" sqref="D10" xr:uid="{00000000-0002-0000-0200-000000000000}">
      <formula1>$Z$4:$Z$6</formula1>
    </dataValidation>
    <dataValidation type="list" allowBlank="1" showInputMessage="1" showErrorMessage="1" sqref="D15" xr:uid="{00000000-0002-0000-0200-000001000000}">
      <formula1>$Y$2:$Y$105</formula1>
    </dataValidation>
    <dataValidation type="list" allowBlank="1" showInputMessage="1" showErrorMessage="1" sqref="D12" xr:uid="{00000000-0002-0000-0200-000002000000}">
      <formula1>$Z$9:$Z$11</formula1>
    </dataValidation>
    <dataValidation type="list" allowBlank="1" showInputMessage="1" showErrorMessage="1" sqref="G12:H12" xr:uid="{00000000-0002-0000-0200-000003000000}">
      <formula1>INDIRECT($F$12)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163"/>
  <sheetViews>
    <sheetView workbookViewId="0">
      <selection activeCell="E4" sqref="E4:G4"/>
    </sheetView>
  </sheetViews>
  <sheetFormatPr defaultRowHeight="14.4"/>
  <cols>
    <col min="1" max="1" width="4.6640625" style="23" customWidth="1"/>
    <col min="2" max="101" width="1.44140625" style="23" customWidth="1"/>
    <col min="102" max="102" width="4.77734375" style="23" customWidth="1"/>
    <col min="103" max="103" width="0.33203125" customWidth="1"/>
    <col min="104" max="104" width="18.77734375" style="23" customWidth="1"/>
    <col min="105" max="108" width="9" hidden="1" customWidth="1"/>
    <col min="109" max="109" width="3.21875" style="23" customWidth="1"/>
    <col min="110" max="110" width="3.109375" style="23" customWidth="1"/>
    <col min="111" max="111" width="3" style="23" customWidth="1"/>
    <col min="112" max="112" width="3.109375" style="23" customWidth="1"/>
    <col min="113" max="113" width="3.88671875" style="23" customWidth="1"/>
    <col min="114" max="114" width="9" style="23"/>
  </cols>
  <sheetData>
    <row r="1" spans="1:114">
      <c r="DE1" s="502" t="s">
        <v>700</v>
      </c>
      <c r="DF1" s="503" t="s">
        <v>701</v>
      </c>
      <c r="DG1" s="504" t="s">
        <v>702</v>
      </c>
      <c r="DH1" s="505" t="s">
        <v>703</v>
      </c>
    </row>
    <row r="2" spans="1:114">
      <c r="B2" s="23" t="s">
        <v>710</v>
      </c>
    </row>
    <row r="3" spans="1:114">
      <c r="B3" s="23" t="s">
        <v>712</v>
      </c>
    </row>
    <row r="4" spans="1:114">
      <c r="B4" s="514" t="s">
        <v>126</v>
      </c>
      <c r="C4" s="506"/>
      <c r="D4" s="515"/>
      <c r="E4" s="679">
        <v>1</v>
      </c>
      <c r="F4" s="680"/>
      <c r="G4" s="681"/>
      <c r="I4" s="23" t="s">
        <v>714</v>
      </c>
    </row>
    <row r="5" spans="1:114">
      <c r="AY5"/>
    </row>
    <row r="6" spans="1:114">
      <c r="A6" s="675"/>
      <c r="B6" s="682" t="s">
        <v>2</v>
      </c>
      <c r="C6" s="683"/>
      <c r="D6" s="683"/>
      <c r="E6" s="683"/>
      <c r="F6" s="683"/>
      <c r="G6" s="683"/>
      <c r="H6" s="684"/>
      <c r="I6" s="685" t="str">
        <f>IFERROR(IF((VLOOKUP($E$4,記入用シート!$B$20:$W$119,3,FALSE))=0,"",VLOOKUP($E$4,記入用シート!$B$20:$W$119,2,FALSE)),"")</f>
        <v/>
      </c>
      <c r="J6" s="686"/>
      <c r="K6" s="686"/>
      <c r="L6" s="686"/>
      <c r="M6" s="686"/>
      <c r="N6" s="686"/>
      <c r="O6" s="686"/>
      <c r="P6" s="686"/>
      <c r="Q6" s="686"/>
      <c r="R6" s="686"/>
      <c r="S6" s="686"/>
      <c r="T6" s="686"/>
      <c r="U6" s="686"/>
      <c r="V6" s="686"/>
      <c r="W6" s="687"/>
      <c r="X6" s="682" t="s">
        <v>9</v>
      </c>
      <c r="Y6" s="683"/>
      <c r="Z6" s="683"/>
      <c r="AA6" s="683"/>
      <c r="AB6" s="683"/>
      <c r="AC6" s="683"/>
      <c r="AD6" s="683"/>
      <c r="AE6" s="683"/>
      <c r="AF6" s="684"/>
      <c r="AG6" s="682" t="str">
        <f>LEN(SUBSTITUTE(I7," ",""))&amp;""&amp;" bp"</f>
        <v>0 bp</v>
      </c>
      <c r="AH6" s="683"/>
      <c r="AI6" s="683"/>
      <c r="AJ6" s="683"/>
      <c r="AK6" s="683"/>
      <c r="AL6" s="683"/>
      <c r="AM6" s="683"/>
      <c r="AN6" s="683"/>
      <c r="AO6" s="683"/>
      <c r="AP6" s="684"/>
      <c r="AQ6" s="682" t="s">
        <v>704</v>
      </c>
      <c r="AR6" s="683"/>
      <c r="AS6" s="683"/>
      <c r="AT6" s="683"/>
      <c r="AU6" s="683"/>
      <c r="AV6" s="683"/>
      <c r="AW6" s="683"/>
      <c r="AX6" s="684"/>
      <c r="AY6" s="506" t="s">
        <v>705</v>
      </c>
      <c r="AZ6" s="506" t="s">
        <v>706</v>
      </c>
      <c r="BA6" s="688" t="str">
        <f>IF($I$7="","",(LEN($I$7)-LEN(SUBSTITUTE(SUBSTITUTE($I$7,"A",""),"a","")))/LEN($I$7))</f>
        <v/>
      </c>
      <c r="BB6" s="688"/>
      <c r="BC6" s="688"/>
      <c r="BD6" s="506"/>
      <c r="BE6" s="506" t="s">
        <v>707</v>
      </c>
      <c r="BF6" s="506" t="s">
        <v>706</v>
      </c>
      <c r="BG6" s="688" t="str">
        <f>IF($I$7="","",(LEN($I$7)-LEN(SUBSTITUTE(SUBSTITUTE($I$7,"T",""),"t","")))/LEN($I$7))</f>
        <v/>
      </c>
      <c r="BH6" s="683"/>
      <c r="BI6" s="683"/>
      <c r="BJ6" s="506"/>
      <c r="BK6" s="506" t="s">
        <v>708</v>
      </c>
      <c r="BL6" s="506" t="s">
        <v>706</v>
      </c>
      <c r="BM6" s="688" t="str">
        <f>IF($I$7="","",(LEN($I$7)-LEN(SUBSTITUTE(SUBSTITUTE($I$7,"G",""),"g","")))/LEN($I$7))</f>
        <v/>
      </c>
      <c r="BN6" s="683"/>
      <c r="BO6" s="683"/>
      <c r="BP6" s="506"/>
      <c r="BQ6" s="506" t="s">
        <v>709</v>
      </c>
      <c r="BR6" s="506" t="s">
        <v>706</v>
      </c>
      <c r="BS6" s="688" t="str">
        <f>IF($I$7="","",(LEN($I$7)-LEN(SUBSTITUTE(SUBSTITUTE($I$7,"C",""),"c","")))/LEN($I$7))</f>
        <v/>
      </c>
      <c r="BT6" s="683"/>
      <c r="BU6" s="684"/>
    </row>
    <row r="7" spans="1:114" ht="52.5" customHeight="1">
      <c r="A7" s="676"/>
      <c r="B7" s="689" t="s">
        <v>711</v>
      </c>
      <c r="C7" s="690"/>
      <c r="D7" s="690"/>
      <c r="E7" s="690"/>
      <c r="F7" s="690"/>
      <c r="G7" s="690"/>
      <c r="H7" s="691"/>
      <c r="I7" s="692" t="str">
        <f>IFERROR(IF(VLOOKUP($E$4,記入用シート!$B$20:$W$119,3,FALSE)=0,"",VLOOKUP($E$4,記入用シート!$B$20:$W$119,3,FALSE)),"")</f>
        <v/>
      </c>
      <c r="J7" s="693"/>
      <c r="K7" s="693"/>
      <c r="L7" s="693"/>
      <c r="M7" s="693"/>
      <c r="N7" s="693"/>
      <c r="O7" s="693"/>
      <c r="P7" s="693"/>
      <c r="Q7" s="693"/>
      <c r="R7" s="693"/>
      <c r="S7" s="693"/>
      <c r="T7" s="693"/>
      <c r="U7" s="693"/>
      <c r="V7" s="693"/>
      <c r="W7" s="693"/>
      <c r="X7" s="693"/>
      <c r="Y7" s="693"/>
      <c r="Z7" s="693"/>
      <c r="AA7" s="693"/>
      <c r="AB7" s="693"/>
      <c r="AC7" s="693"/>
      <c r="AD7" s="693"/>
      <c r="AE7" s="693"/>
      <c r="AF7" s="693"/>
      <c r="AG7" s="694"/>
      <c r="AH7" s="694"/>
      <c r="AI7" s="694"/>
      <c r="AJ7" s="694"/>
      <c r="AK7" s="694"/>
      <c r="AL7" s="694"/>
      <c r="AM7" s="694"/>
      <c r="AN7" s="694"/>
      <c r="AO7" s="694"/>
      <c r="AP7" s="694"/>
      <c r="AQ7" s="694"/>
      <c r="AR7" s="694"/>
      <c r="AS7" s="694"/>
      <c r="AT7" s="694"/>
      <c r="AU7" s="694"/>
      <c r="AV7" s="694"/>
      <c r="AW7" s="694"/>
      <c r="AX7" s="694"/>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c r="CL7" s="693"/>
      <c r="CM7" s="693"/>
      <c r="CN7" s="693"/>
      <c r="CO7" s="693"/>
      <c r="CP7" s="693"/>
      <c r="CQ7" s="693"/>
      <c r="CR7" s="693"/>
      <c r="CS7" s="693"/>
      <c r="CT7" s="693"/>
      <c r="CU7" s="693"/>
      <c r="CV7" s="693"/>
      <c r="CW7" s="693"/>
      <c r="CX7" s="695"/>
      <c r="CZ7" s="513"/>
    </row>
    <row r="8" spans="1:114" s="528" customFormat="1" ht="17.25" customHeight="1">
      <c r="A8" s="538"/>
      <c r="B8" s="674">
        <v>1</v>
      </c>
      <c r="C8" s="673"/>
      <c r="D8" s="539"/>
      <c r="E8" s="539"/>
      <c r="F8" s="539"/>
      <c r="G8" s="539"/>
      <c r="H8" s="539"/>
      <c r="I8" s="539"/>
      <c r="J8" s="539"/>
      <c r="K8" s="540"/>
      <c r="L8" s="673">
        <v>11</v>
      </c>
      <c r="M8" s="673"/>
      <c r="N8" s="539"/>
      <c r="O8" s="539"/>
      <c r="P8" s="539"/>
      <c r="Q8" s="539"/>
      <c r="R8" s="539"/>
      <c r="S8" s="539"/>
      <c r="T8" s="539"/>
      <c r="U8" s="541">
        <f>U9</f>
        <v>20</v>
      </c>
      <c r="V8" s="677">
        <v>21</v>
      </c>
      <c r="W8" s="678"/>
      <c r="X8" s="539"/>
      <c r="Y8" s="539"/>
      <c r="Z8" s="539"/>
      <c r="AA8" s="539"/>
      <c r="AB8" s="539"/>
      <c r="AC8" s="539"/>
      <c r="AD8" s="539"/>
      <c r="AE8" s="542"/>
      <c r="AF8" s="673">
        <v>31</v>
      </c>
      <c r="AG8" s="673"/>
      <c r="AH8" s="539"/>
      <c r="AI8" s="539"/>
      <c r="AJ8" s="539"/>
      <c r="AK8" s="539"/>
      <c r="AL8" s="539"/>
      <c r="AM8" s="539"/>
      <c r="AN8" s="539"/>
      <c r="AO8" s="542"/>
      <c r="AP8" s="674">
        <v>41</v>
      </c>
      <c r="AQ8" s="673"/>
      <c r="AR8" s="539"/>
      <c r="AS8" s="539"/>
      <c r="AT8" s="539"/>
      <c r="AU8" s="539"/>
      <c r="AV8" s="539"/>
      <c r="AW8" s="539"/>
      <c r="AX8" s="539"/>
      <c r="AY8" s="542"/>
      <c r="AZ8" s="673">
        <v>51</v>
      </c>
      <c r="BA8" s="673"/>
      <c r="BB8" s="539"/>
      <c r="BC8" s="539"/>
      <c r="BD8" s="539"/>
      <c r="BE8" s="539"/>
      <c r="BF8" s="539"/>
      <c r="BG8" s="539"/>
      <c r="BH8" s="539"/>
      <c r="BI8" s="542"/>
      <c r="BJ8" s="674">
        <v>61</v>
      </c>
      <c r="BK8" s="673"/>
      <c r="BL8" s="539"/>
      <c r="BM8" s="539"/>
      <c r="BN8" s="539"/>
      <c r="BO8" s="539"/>
      <c r="BP8" s="539"/>
      <c r="BQ8" s="539"/>
      <c r="BR8" s="539"/>
      <c r="BS8" s="542"/>
      <c r="BT8" s="673">
        <v>71</v>
      </c>
      <c r="BU8" s="673"/>
      <c r="BV8" s="539"/>
      <c r="BW8" s="539"/>
      <c r="BX8" s="539"/>
      <c r="BY8" s="539"/>
      <c r="BZ8" s="539"/>
      <c r="CA8" s="539"/>
      <c r="CB8" s="539"/>
      <c r="CC8" s="542"/>
      <c r="CD8" s="674">
        <v>81</v>
      </c>
      <c r="CE8" s="673"/>
      <c r="CF8" s="539"/>
      <c r="CG8" s="539"/>
      <c r="CH8" s="539"/>
      <c r="CI8" s="539"/>
      <c r="CJ8" s="539"/>
      <c r="CK8" s="539"/>
      <c r="CL8" s="539"/>
      <c r="CM8" s="542"/>
      <c r="CN8" s="673">
        <v>91</v>
      </c>
      <c r="CO8" s="673"/>
      <c r="CP8" s="539"/>
      <c r="CQ8" s="539"/>
      <c r="CR8" s="539"/>
      <c r="CS8" s="539"/>
      <c r="CT8" s="539"/>
      <c r="CU8" s="539"/>
      <c r="CV8" s="539"/>
      <c r="CW8" s="539"/>
      <c r="CX8" s="538"/>
      <c r="CZ8" s="529"/>
      <c r="DE8" s="527"/>
      <c r="DF8" s="527"/>
      <c r="DG8" s="527"/>
      <c r="DH8" s="527"/>
      <c r="DI8" s="527"/>
      <c r="DJ8" s="527"/>
    </row>
    <row r="9" spans="1:114" s="510" customFormat="1" ht="1.5" hidden="1" customHeight="1">
      <c r="A9" s="532"/>
      <c r="B9" s="530">
        <v>1</v>
      </c>
      <c r="C9" s="509">
        <f>A10+1</f>
        <v>2</v>
      </c>
      <c r="D9" s="509">
        <f>A10+2</f>
        <v>3</v>
      </c>
      <c r="E9" s="509">
        <v>4</v>
      </c>
      <c r="F9" s="509">
        <v>5</v>
      </c>
      <c r="G9" s="509">
        <v>6</v>
      </c>
      <c r="H9" s="509">
        <v>7</v>
      </c>
      <c r="I9" s="509">
        <v>8</v>
      </c>
      <c r="J9" s="509">
        <v>9</v>
      </c>
      <c r="K9" s="509">
        <v>10</v>
      </c>
      <c r="L9" s="509">
        <v>11</v>
      </c>
      <c r="M9" s="509">
        <v>12</v>
      </c>
      <c r="N9" s="509">
        <v>13</v>
      </c>
      <c r="O9" s="509">
        <v>14</v>
      </c>
      <c r="P9" s="509">
        <v>15</v>
      </c>
      <c r="Q9" s="509">
        <v>16</v>
      </c>
      <c r="R9" s="509">
        <v>17</v>
      </c>
      <c r="S9" s="509">
        <v>18</v>
      </c>
      <c r="T9" s="509">
        <v>19</v>
      </c>
      <c r="U9" s="509">
        <v>20</v>
      </c>
      <c r="V9" s="509">
        <v>21</v>
      </c>
      <c r="W9" s="509">
        <v>22</v>
      </c>
      <c r="X9" s="509">
        <v>23</v>
      </c>
      <c r="Y9" s="509">
        <v>24</v>
      </c>
      <c r="Z9" s="509">
        <v>25</v>
      </c>
      <c r="AA9" s="509">
        <v>26</v>
      </c>
      <c r="AB9" s="509">
        <v>27</v>
      </c>
      <c r="AC9" s="509">
        <v>28</v>
      </c>
      <c r="AD9" s="509">
        <v>29</v>
      </c>
      <c r="AE9" s="509">
        <v>30</v>
      </c>
      <c r="AF9" s="509">
        <v>31</v>
      </c>
      <c r="AG9" s="509">
        <v>32</v>
      </c>
      <c r="AH9" s="509">
        <v>33</v>
      </c>
      <c r="AI9" s="509">
        <v>34</v>
      </c>
      <c r="AJ9" s="509">
        <v>35</v>
      </c>
      <c r="AK9" s="509">
        <v>36</v>
      </c>
      <c r="AL9" s="509">
        <v>37</v>
      </c>
      <c r="AM9" s="509">
        <v>38</v>
      </c>
      <c r="AN9" s="509">
        <v>39</v>
      </c>
      <c r="AO9" s="509">
        <v>40</v>
      </c>
      <c r="AP9" s="530">
        <v>41</v>
      </c>
      <c r="AQ9" s="531">
        <v>42</v>
      </c>
      <c r="AR9" s="509">
        <v>43</v>
      </c>
      <c r="AS9" s="509">
        <v>44</v>
      </c>
      <c r="AT9" s="509">
        <v>45</v>
      </c>
      <c r="AU9" s="509">
        <v>46</v>
      </c>
      <c r="AV9" s="509">
        <v>47</v>
      </c>
      <c r="AW9" s="509">
        <v>48</v>
      </c>
      <c r="AX9" s="509">
        <v>49</v>
      </c>
      <c r="AY9" s="509">
        <v>50</v>
      </c>
      <c r="AZ9" s="509">
        <v>51</v>
      </c>
      <c r="BA9" s="509">
        <v>52</v>
      </c>
      <c r="BB9" s="509">
        <v>53</v>
      </c>
      <c r="BC9" s="509">
        <v>54</v>
      </c>
      <c r="BD9" s="509">
        <v>55</v>
      </c>
      <c r="BE9" s="509">
        <v>56</v>
      </c>
      <c r="BF9" s="509">
        <v>57</v>
      </c>
      <c r="BG9" s="509">
        <v>58</v>
      </c>
      <c r="BH9" s="509">
        <v>59</v>
      </c>
      <c r="BI9" s="509">
        <v>60</v>
      </c>
      <c r="BJ9" s="530">
        <v>61</v>
      </c>
      <c r="BK9" s="531">
        <v>62</v>
      </c>
      <c r="BL9" s="509">
        <v>63</v>
      </c>
      <c r="BM9" s="509">
        <v>64</v>
      </c>
      <c r="BN9" s="509">
        <v>65</v>
      </c>
      <c r="BO9" s="509">
        <v>66</v>
      </c>
      <c r="BP9" s="509">
        <v>67</v>
      </c>
      <c r="BQ9" s="509">
        <v>68</v>
      </c>
      <c r="BR9" s="509">
        <v>69</v>
      </c>
      <c r="BS9" s="509">
        <v>70</v>
      </c>
      <c r="BT9" s="509">
        <v>71</v>
      </c>
      <c r="BU9" s="509">
        <v>72</v>
      </c>
      <c r="BV9" s="509">
        <v>73</v>
      </c>
      <c r="BW9" s="509">
        <v>74</v>
      </c>
      <c r="BX9" s="509">
        <v>75</v>
      </c>
      <c r="BY9" s="509">
        <v>76</v>
      </c>
      <c r="BZ9" s="509">
        <v>77</v>
      </c>
      <c r="CA9" s="509">
        <v>78</v>
      </c>
      <c r="CB9" s="509">
        <v>79</v>
      </c>
      <c r="CC9" s="509">
        <v>80</v>
      </c>
      <c r="CD9" s="530">
        <v>81</v>
      </c>
      <c r="CE9" s="531">
        <v>82</v>
      </c>
      <c r="CF9" s="509">
        <v>83</v>
      </c>
      <c r="CG9" s="509">
        <v>84</v>
      </c>
      <c r="CH9" s="509">
        <v>85</v>
      </c>
      <c r="CI9" s="509">
        <v>86</v>
      </c>
      <c r="CJ9" s="509">
        <v>87</v>
      </c>
      <c r="CK9" s="509">
        <v>88</v>
      </c>
      <c r="CL9" s="509">
        <v>89</v>
      </c>
      <c r="CM9" s="509">
        <v>90</v>
      </c>
      <c r="CN9" s="509">
        <v>91</v>
      </c>
      <c r="CO9" s="509">
        <v>92</v>
      </c>
      <c r="CP9" s="509">
        <v>93</v>
      </c>
      <c r="CQ9" s="509">
        <v>94</v>
      </c>
      <c r="CR9" s="509">
        <v>95</v>
      </c>
      <c r="CS9" s="509">
        <v>96</v>
      </c>
      <c r="CT9" s="509">
        <v>97</v>
      </c>
      <c r="CU9" s="509">
        <v>98</v>
      </c>
      <c r="CV9" s="509">
        <v>99</v>
      </c>
      <c r="CW9" s="509">
        <v>100</v>
      </c>
      <c r="CX9" s="532"/>
      <c r="CZ9" s="507"/>
      <c r="DE9" s="511"/>
      <c r="DF9" s="508"/>
      <c r="DG9" s="508"/>
      <c r="DH9" s="508"/>
      <c r="DI9" s="508"/>
      <c r="DJ9" s="508"/>
    </row>
    <row r="10" spans="1:114" ht="10.5" customHeight="1">
      <c r="A10" s="533">
        <v>1</v>
      </c>
      <c r="B10" s="190" t="str">
        <f>MID($I$7,B9,1)</f>
        <v/>
      </c>
      <c r="C10" s="23" t="str">
        <f t="shared" ref="C10:BN10" si="0">MID($I$7,C9,1)</f>
        <v/>
      </c>
      <c r="D10" s="23" t="str">
        <f t="shared" si="0"/>
        <v/>
      </c>
      <c r="E10" s="23" t="str">
        <f t="shared" si="0"/>
        <v/>
      </c>
      <c r="F10" s="23" t="str">
        <f t="shared" si="0"/>
        <v/>
      </c>
      <c r="G10" s="23" t="str">
        <f t="shared" si="0"/>
        <v/>
      </c>
      <c r="H10" s="23" t="str">
        <f t="shared" si="0"/>
        <v/>
      </c>
      <c r="I10" s="23" t="str">
        <f t="shared" si="0"/>
        <v/>
      </c>
      <c r="J10" s="23" t="str">
        <f t="shared" si="0"/>
        <v/>
      </c>
      <c r="K10" s="23" t="str">
        <f t="shared" si="0"/>
        <v/>
      </c>
      <c r="L10" s="23" t="str">
        <f t="shared" si="0"/>
        <v/>
      </c>
      <c r="M10" s="23" t="str">
        <f t="shared" si="0"/>
        <v/>
      </c>
      <c r="N10" s="23" t="str">
        <f t="shared" si="0"/>
        <v/>
      </c>
      <c r="O10" s="23" t="str">
        <f t="shared" si="0"/>
        <v/>
      </c>
      <c r="P10" s="23" t="str">
        <f t="shared" si="0"/>
        <v/>
      </c>
      <c r="Q10" s="23" t="str">
        <f t="shared" si="0"/>
        <v/>
      </c>
      <c r="R10" s="23" t="str">
        <f t="shared" si="0"/>
        <v/>
      </c>
      <c r="S10" s="23" t="str">
        <f t="shared" si="0"/>
        <v/>
      </c>
      <c r="T10" s="23" t="str">
        <f t="shared" si="0"/>
        <v/>
      </c>
      <c r="U10" s="23" t="str">
        <f t="shared" si="0"/>
        <v/>
      </c>
      <c r="V10" s="543" t="str">
        <f t="shared" si="0"/>
        <v/>
      </c>
      <c r="W10" s="23" t="str">
        <f t="shared" si="0"/>
        <v/>
      </c>
      <c r="X10" s="23" t="str">
        <f t="shared" si="0"/>
        <v/>
      </c>
      <c r="Y10" s="23" t="str">
        <f t="shared" si="0"/>
        <v/>
      </c>
      <c r="Z10" s="23" t="str">
        <f t="shared" si="0"/>
        <v/>
      </c>
      <c r="AA10" s="23" t="str">
        <f t="shared" si="0"/>
        <v/>
      </c>
      <c r="AB10" s="23" t="str">
        <f t="shared" si="0"/>
        <v/>
      </c>
      <c r="AC10" s="23" t="str">
        <f t="shared" si="0"/>
        <v/>
      </c>
      <c r="AD10" s="23" t="str">
        <f t="shared" si="0"/>
        <v/>
      </c>
      <c r="AE10" s="23" t="str">
        <f t="shared" si="0"/>
        <v/>
      </c>
      <c r="AF10" s="23" t="str">
        <f t="shared" si="0"/>
        <v/>
      </c>
      <c r="AG10" s="23" t="str">
        <f t="shared" si="0"/>
        <v/>
      </c>
      <c r="AH10" s="23" t="str">
        <f t="shared" si="0"/>
        <v/>
      </c>
      <c r="AI10" s="23" t="str">
        <f t="shared" si="0"/>
        <v/>
      </c>
      <c r="AJ10" s="23" t="str">
        <f t="shared" si="0"/>
        <v/>
      </c>
      <c r="AK10" s="23" t="str">
        <f t="shared" si="0"/>
        <v/>
      </c>
      <c r="AL10" s="23" t="str">
        <f t="shared" si="0"/>
        <v/>
      </c>
      <c r="AM10" s="23" t="str">
        <f t="shared" si="0"/>
        <v/>
      </c>
      <c r="AN10" s="23" t="str">
        <f t="shared" si="0"/>
        <v/>
      </c>
      <c r="AO10" s="23" t="str">
        <f t="shared" si="0"/>
        <v/>
      </c>
      <c r="AP10" s="543" t="str">
        <f t="shared" si="0"/>
        <v/>
      </c>
      <c r="AQ10" s="10" t="str">
        <f t="shared" si="0"/>
        <v/>
      </c>
      <c r="AR10" s="23" t="str">
        <f t="shared" si="0"/>
        <v/>
      </c>
      <c r="AS10" s="23" t="str">
        <f t="shared" si="0"/>
        <v/>
      </c>
      <c r="AT10" s="23" t="str">
        <f t="shared" si="0"/>
        <v/>
      </c>
      <c r="AU10" s="23" t="str">
        <f t="shared" si="0"/>
        <v/>
      </c>
      <c r="AV10" s="23" t="str">
        <f t="shared" si="0"/>
        <v/>
      </c>
      <c r="AW10" s="23" t="str">
        <f t="shared" si="0"/>
        <v/>
      </c>
      <c r="AX10" s="23" t="str">
        <f t="shared" si="0"/>
        <v/>
      </c>
      <c r="AY10" s="23" t="str">
        <f t="shared" si="0"/>
        <v/>
      </c>
      <c r="AZ10" s="23" t="str">
        <f t="shared" si="0"/>
        <v/>
      </c>
      <c r="BA10" s="23" t="str">
        <f t="shared" si="0"/>
        <v/>
      </c>
      <c r="BB10" s="23" t="str">
        <f t="shared" si="0"/>
        <v/>
      </c>
      <c r="BC10" s="23" t="str">
        <f t="shared" si="0"/>
        <v/>
      </c>
      <c r="BD10" s="23" t="str">
        <f t="shared" si="0"/>
        <v/>
      </c>
      <c r="BE10" s="23" t="str">
        <f t="shared" si="0"/>
        <v/>
      </c>
      <c r="BF10" s="23" t="str">
        <f t="shared" si="0"/>
        <v/>
      </c>
      <c r="BG10" s="23" t="str">
        <f t="shared" si="0"/>
        <v/>
      </c>
      <c r="BH10" s="23" t="str">
        <f t="shared" si="0"/>
        <v/>
      </c>
      <c r="BI10" s="23" t="str">
        <f t="shared" si="0"/>
        <v/>
      </c>
      <c r="BJ10" s="543" t="str">
        <f t="shared" si="0"/>
        <v/>
      </c>
      <c r="BK10" s="10" t="str">
        <f t="shared" si="0"/>
        <v/>
      </c>
      <c r="BL10" s="10" t="str">
        <f t="shared" si="0"/>
        <v/>
      </c>
      <c r="BM10" s="10" t="str">
        <f t="shared" si="0"/>
        <v/>
      </c>
      <c r="BN10" s="10" t="str">
        <f t="shared" si="0"/>
        <v/>
      </c>
      <c r="BO10" s="10" t="str">
        <f t="shared" ref="BO10:CW10" si="1">MID($I$7,BO9,1)</f>
        <v/>
      </c>
      <c r="BP10" s="10" t="str">
        <f t="shared" si="1"/>
        <v/>
      </c>
      <c r="BQ10" s="10" t="str">
        <f t="shared" si="1"/>
        <v/>
      </c>
      <c r="BR10" s="10" t="str">
        <f t="shared" si="1"/>
        <v/>
      </c>
      <c r="BS10" s="10" t="str">
        <f t="shared" si="1"/>
        <v/>
      </c>
      <c r="BT10" s="10" t="str">
        <f t="shared" si="1"/>
        <v/>
      </c>
      <c r="BU10" s="10" t="str">
        <f t="shared" si="1"/>
        <v/>
      </c>
      <c r="BV10" s="10" t="str">
        <f t="shared" si="1"/>
        <v/>
      </c>
      <c r="BW10" s="10" t="str">
        <f t="shared" si="1"/>
        <v/>
      </c>
      <c r="BX10" s="10" t="str">
        <f t="shared" si="1"/>
        <v/>
      </c>
      <c r="BY10" s="10" t="str">
        <f t="shared" si="1"/>
        <v/>
      </c>
      <c r="BZ10" s="10" t="str">
        <f t="shared" si="1"/>
        <v/>
      </c>
      <c r="CA10" s="10" t="str">
        <f t="shared" si="1"/>
        <v/>
      </c>
      <c r="CB10" s="10" t="str">
        <f t="shared" si="1"/>
        <v/>
      </c>
      <c r="CC10" s="546" t="str">
        <f t="shared" si="1"/>
        <v/>
      </c>
      <c r="CD10" s="10" t="str">
        <f t="shared" si="1"/>
        <v/>
      </c>
      <c r="CE10" s="10" t="str">
        <f t="shared" si="1"/>
        <v/>
      </c>
      <c r="CF10" s="23" t="str">
        <f t="shared" si="1"/>
        <v/>
      </c>
      <c r="CG10" s="23" t="str">
        <f t="shared" si="1"/>
        <v/>
      </c>
      <c r="CH10" s="23" t="str">
        <f t="shared" si="1"/>
        <v/>
      </c>
      <c r="CI10" s="23" t="str">
        <f t="shared" si="1"/>
        <v/>
      </c>
      <c r="CJ10" s="23" t="str">
        <f t="shared" si="1"/>
        <v/>
      </c>
      <c r="CK10" s="23" t="str">
        <f t="shared" si="1"/>
        <v/>
      </c>
      <c r="CL10" s="23" t="str">
        <f t="shared" si="1"/>
        <v/>
      </c>
      <c r="CM10" s="23" t="str">
        <f t="shared" si="1"/>
        <v/>
      </c>
      <c r="CN10" s="23" t="str">
        <f t="shared" si="1"/>
        <v/>
      </c>
      <c r="CO10" s="23" t="str">
        <f t="shared" si="1"/>
        <v/>
      </c>
      <c r="CP10" s="23" t="str">
        <f t="shared" si="1"/>
        <v/>
      </c>
      <c r="CQ10" s="23" t="str">
        <f t="shared" si="1"/>
        <v/>
      </c>
      <c r="CR10" s="23" t="str">
        <f t="shared" si="1"/>
        <v/>
      </c>
      <c r="CS10" s="23" t="str">
        <f t="shared" si="1"/>
        <v/>
      </c>
      <c r="CT10" s="23" t="str">
        <f t="shared" si="1"/>
        <v/>
      </c>
      <c r="CU10" s="23" t="str">
        <f t="shared" si="1"/>
        <v/>
      </c>
      <c r="CV10" s="23" t="str">
        <f t="shared" si="1"/>
        <v/>
      </c>
      <c r="CW10" s="23" t="str">
        <f t="shared" si="1"/>
        <v/>
      </c>
      <c r="CX10" s="533">
        <f>CW9</f>
        <v>100</v>
      </c>
      <c r="CZ10" s="507"/>
    </row>
    <row r="11" spans="1:114">
      <c r="A11" s="533"/>
      <c r="B11" s="190" t="str">
        <f>IF(B10="","",IF(OR(B10="G",B10="C")=TRUE,"S",IF(OR(B10="A",B10="T")=TRUE,"W","/")))</f>
        <v/>
      </c>
      <c r="C11" s="23" t="str">
        <f t="shared" ref="C11:BN11" si="2">IF(C10="","",IF(OR(C10="G",C10="C")=TRUE,"S",IF(OR(C10="A",C10="T")=TRUE,"W","/")))</f>
        <v/>
      </c>
      <c r="D11" s="23" t="str">
        <f t="shared" si="2"/>
        <v/>
      </c>
      <c r="E11" s="23" t="str">
        <f t="shared" si="2"/>
        <v/>
      </c>
      <c r="F11" s="23" t="str">
        <f t="shared" si="2"/>
        <v/>
      </c>
      <c r="G11" s="23" t="str">
        <f t="shared" si="2"/>
        <v/>
      </c>
      <c r="H11" s="23" t="str">
        <f t="shared" si="2"/>
        <v/>
      </c>
      <c r="I11" s="23" t="str">
        <f t="shared" si="2"/>
        <v/>
      </c>
      <c r="J11" s="23" t="str">
        <f t="shared" si="2"/>
        <v/>
      </c>
      <c r="K11" s="23" t="str">
        <f t="shared" si="2"/>
        <v/>
      </c>
      <c r="L11" s="23" t="str">
        <f t="shared" si="2"/>
        <v/>
      </c>
      <c r="M11" s="23" t="str">
        <f t="shared" si="2"/>
        <v/>
      </c>
      <c r="N11" s="23" t="str">
        <f t="shared" si="2"/>
        <v/>
      </c>
      <c r="O11" s="23" t="str">
        <f t="shared" si="2"/>
        <v/>
      </c>
      <c r="P11" s="23" t="str">
        <f t="shared" si="2"/>
        <v/>
      </c>
      <c r="Q11" s="23" t="str">
        <f t="shared" si="2"/>
        <v/>
      </c>
      <c r="R11" s="23" t="str">
        <f t="shared" si="2"/>
        <v/>
      </c>
      <c r="S11" s="23" t="str">
        <f t="shared" si="2"/>
        <v/>
      </c>
      <c r="T11" s="23" t="str">
        <f t="shared" si="2"/>
        <v/>
      </c>
      <c r="U11" s="23" t="str">
        <f t="shared" si="2"/>
        <v/>
      </c>
      <c r="V11" s="543" t="str">
        <f t="shared" si="2"/>
        <v/>
      </c>
      <c r="W11" s="23" t="str">
        <f t="shared" si="2"/>
        <v/>
      </c>
      <c r="X11" s="23" t="str">
        <f t="shared" si="2"/>
        <v/>
      </c>
      <c r="Y11" s="23" t="str">
        <f t="shared" si="2"/>
        <v/>
      </c>
      <c r="Z11" s="23" t="str">
        <f t="shared" si="2"/>
        <v/>
      </c>
      <c r="AA11" s="23" t="str">
        <f t="shared" si="2"/>
        <v/>
      </c>
      <c r="AB11" s="23" t="str">
        <f t="shared" si="2"/>
        <v/>
      </c>
      <c r="AC11" s="23" t="str">
        <f t="shared" si="2"/>
        <v/>
      </c>
      <c r="AD11" s="23" t="str">
        <f t="shared" si="2"/>
        <v/>
      </c>
      <c r="AE11" s="23" t="str">
        <f t="shared" si="2"/>
        <v/>
      </c>
      <c r="AF11" s="23" t="str">
        <f t="shared" si="2"/>
        <v/>
      </c>
      <c r="AG11" s="23" t="str">
        <f t="shared" si="2"/>
        <v/>
      </c>
      <c r="AH11" s="23" t="str">
        <f t="shared" si="2"/>
        <v/>
      </c>
      <c r="AI11" s="23" t="str">
        <f t="shared" si="2"/>
        <v/>
      </c>
      <c r="AJ11" s="23" t="str">
        <f t="shared" si="2"/>
        <v/>
      </c>
      <c r="AK11" s="23" t="str">
        <f t="shared" si="2"/>
        <v/>
      </c>
      <c r="AL11" s="23" t="str">
        <f t="shared" si="2"/>
        <v/>
      </c>
      <c r="AM11" s="23" t="str">
        <f t="shared" si="2"/>
        <v/>
      </c>
      <c r="AN11" s="23" t="str">
        <f t="shared" si="2"/>
        <v/>
      </c>
      <c r="AO11" s="23" t="str">
        <f t="shared" si="2"/>
        <v/>
      </c>
      <c r="AP11" s="543" t="str">
        <f t="shared" si="2"/>
        <v/>
      </c>
      <c r="AQ11" s="10" t="str">
        <f t="shared" si="2"/>
        <v/>
      </c>
      <c r="AR11" s="23" t="str">
        <f t="shared" si="2"/>
        <v/>
      </c>
      <c r="AS11" s="23" t="str">
        <f t="shared" si="2"/>
        <v/>
      </c>
      <c r="AT11" s="23" t="str">
        <f t="shared" si="2"/>
        <v/>
      </c>
      <c r="AU11" s="23" t="str">
        <f t="shared" si="2"/>
        <v/>
      </c>
      <c r="AV11" s="23" t="str">
        <f t="shared" si="2"/>
        <v/>
      </c>
      <c r="AW11" s="23" t="str">
        <f t="shared" si="2"/>
        <v/>
      </c>
      <c r="AX11" s="23" t="str">
        <f t="shared" si="2"/>
        <v/>
      </c>
      <c r="AY11" s="23" t="str">
        <f t="shared" si="2"/>
        <v/>
      </c>
      <c r="AZ11" s="23" t="str">
        <f t="shared" si="2"/>
        <v/>
      </c>
      <c r="BA11" s="23" t="str">
        <f t="shared" si="2"/>
        <v/>
      </c>
      <c r="BB11" s="23" t="str">
        <f t="shared" si="2"/>
        <v/>
      </c>
      <c r="BC11" s="23" t="str">
        <f t="shared" si="2"/>
        <v/>
      </c>
      <c r="BD11" s="23" t="str">
        <f t="shared" si="2"/>
        <v/>
      </c>
      <c r="BE11" s="23" t="str">
        <f t="shared" si="2"/>
        <v/>
      </c>
      <c r="BF11" s="23" t="str">
        <f t="shared" si="2"/>
        <v/>
      </c>
      <c r="BG11" s="23" t="str">
        <f t="shared" si="2"/>
        <v/>
      </c>
      <c r="BH11" s="23" t="str">
        <f t="shared" si="2"/>
        <v/>
      </c>
      <c r="BI11" s="23" t="str">
        <f t="shared" si="2"/>
        <v/>
      </c>
      <c r="BJ11" s="543" t="str">
        <f t="shared" si="2"/>
        <v/>
      </c>
      <c r="BK11" s="10" t="str">
        <f t="shared" si="2"/>
        <v/>
      </c>
      <c r="BL11" s="10" t="str">
        <f t="shared" si="2"/>
        <v/>
      </c>
      <c r="BM11" s="10" t="str">
        <f t="shared" si="2"/>
        <v/>
      </c>
      <c r="BN11" s="10" t="str">
        <f t="shared" si="2"/>
        <v/>
      </c>
      <c r="BO11" s="10" t="str">
        <f t="shared" ref="BO11:CW11" si="3">IF(BO10="","",IF(OR(BO10="G",BO10="C")=TRUE,"S",IF(OR(BO10="A",BO10="T")=TRUE,"W","/")))</f>
        <v/>
      </c>
      <c r="BP11" s="10" t="str">
        <f t="shared" si="3"/>
        <v/>
      </c>
      <c r="BQ11" s="10" t="str">
        <f t="shared" si="3"/>
        <v/>
      </c>
      <c r="BR11" s="10" t="str">
        <f t="shared" si="3"/>
        <v/>
      </c>
      <c r="BS11" s="10" t="str">
        <f t="shared" si="3"/>
        <v/>
      </c>
      <c r="BT11" s="10" t="str">
        <f t="shared" si="3"/>
        <v/>
      </c>
      <c r="BU11" s="10" t="str">
        <f t="shared" si="3"/>
        <v/>
      </c>
      <c r="BV11" s="10" t="str">
        <f t="shared" si="3"/>
        <v/>
      </c>
      <c r="BW11" s="10" t="str">
        <f t="shared" si="3"/>
        <v/>
      </c>
      <c r="BX11" s="10" t="str">
        <f t="shared" si="3"/>
        <v/>
      </c>
      <c r="BY11" s="10" t="str">
        <f t="shared" si="3"/>
        <v/>
      </c>
      <c r="BZ11" s="10" t="str">
        <f t="shared" si="3"/>
        <v/>
      </c>
      <c r="CA11" s="10" t="str">
        <f t="shared" si="3"/>
        <v/>
      </c>
      <c r="CB11" s="10" t="str">
        <f t="shared" si="3"/>
        <v/>
      </c>
      <c r="CC11" s="546" t="str">
        <f t="shared" si="3"/>
        <v/>
      </c>
      <c r="CD11" s="10" t="str">
        <f t="shared" si="3"/>
        <v/>
      </c>
      <c r="CE11" s="10" t="str">
        <f t="shared" si="3"/>
        <v/>
      </c>
      <c r="CF11" s="23" t="str">
        <f t="shared" si="3"/>
        <v/>
      </c>
      <c r="CG11" s="23" t="str">
        <f t="shared" si="3"/>
        <v/>
      </c>
      <c r="CH11" s="23" t="str">
        <f t="shared" si="3"/>
        <v/>
      </c>
      <c r="CI11" s="23" t="str">
        <f t="shared" si="3"/>
        <v/>
      </c>
      <c r="CJ11" s="23" t="str">
        <f t="shared" si="3"/>
        <v/>
      </c>
      <c r="CK11" s="23" t="str">
        <f t="shared" si="3"/>
        <v/>
      </c>
      <c r="CL11" s="23" t="str">
        <f t="shared" si="3"/>
        <v/>
      </c>
      <c r="CM11" s="23" t="str">
        <f t="shared" si="3"/>
        <v/>
      </c>
      <c r="CN11" s="23" t="str">
        <f t="shared" si="3"/>
        <v/>
      </c>
      <c r="CO11" s="23" t="str">
        <f t="shared" si="3"/>
        <v/>
      </c>
      <c r="CP11" s="23" t="str">
        <f t="shared" si="3"/>
        <v/>
      </c>
      <c r="CQ11" s="23" t="str">
        <f t="shared" si="3"/>
        <v/>
      </c>
      <c r="CR11" s="23" t="str">
        <f t="shared" si="3"/>
        <v/>
      </c>
      <c r="CS11" s="23" t="str">
        <f t="shared" si="3"/>
        <v/>
      </c>
      <c r="CT11" s="23" t="str">
        <f t="shared" si="3"/>
        <v/>
      </c>
      <c r="CU11" s="23" t="str">
        <f t="shared" si="3"/>
        <v/>
      </c>
      <c r="CV11" s="23" t="str">
        <f t="shared" si="3"/>
        <v/>
      </c>
      <c r="CW11" s="23" t="str">
        <f t="shared" si="3"/>
        <v/>
      </c>
      <c r="CX11" s="533"/>
      <c r="CZ11" s="507"/>
      <c r="DE11" s="511"/>
      <c r="DF11" s="512"/>
    </row>
    <row r="12" spans="1:114" s="510" customFormat="1">
      <c r="A12" s="532"/>
      <c r="B12" s="530">
        <f>$A13</f>
        <v>101</v>
      </c>
      <c r="C12" s="509">
        <f t="shared" ref="C12:AH12" si="4">$A13+B9</f>
        <v>102</v>
      </c>
      <c r="D12" s="509">
        <f t="shared" si="4"/>
        <v>103</v>
      </c>
      <c r="E12" s="509">
        <f t="shared" si="4"/>
        <v>104</v>
      </c>
      <c r="F12" s="509">
        <f t="shared" si="4"/>
        <v>105</v>
      </c>
      <c r="G12" s="509">
        <f t="shared" si="4"/>
        <v>106</v>
      </c>
      <c r="H12" s="509">
        <f t="shared" si="4"/>
        <v>107</v>
      </c>
      <c r="I12" s="509">
        <f t="shared" si="4"/>
        <v>108</v>
      </c>
      <c r="J12" s="509">
        <f t="shared" si="4"/>
        <v>109</v>
      </c>
      <c r="K12" s="509">
        <f t="shared" si="4"/>
        <v>110</v>
      </c>
      <c r="L12" s="509">
        <f t="shared" si="4"/>
        <v>111</v>
      </c>
      <c r="M12" s="509">
        <f t="shared" si="4"/>
        <v>112</v>
      </c>
      <c r="N12" s="509">
        <f t="shared" si="4"/>
        <v>113</v>
      </c>
      <c r="O12" s="509">
        <f t="shared" si="4"/>
        <v>114</v>
      </c>
      <c r="P12" s="509">
        <f t="shared" si="4"/>
        <v>115</v>
      </c>
      <c r="Q12" s="509">
        <f t="shared" si="4"/>
        <v>116</v>
      </c>
      <c r="R12" s="509">
        <f t="shared" si="4"/>
        <v>117</v>
      </c>
      <c r="S12" s="509">
        <f t="shared" si="4"/>
        <v>118</v>
      </c>
      <c r="T12" s="509">
        <f t="shared" si="4"/>
        <v>119</v>
      </c>
      <c r="U12" s="509">
        <f t="shared" si="4"/>
        <v>120</v>
      </c>
      <c r="V12" s="544">
        <f t="shared" si="4"/>
        <v>121</v>
      </c>
      <c r="W12" s="509">
        <f t="shared" si="4"/>
        <v>122</v>
      </c>
      <c r="X12" s="509">
        <f t="shared" si="4"/>
        <v>123</v>
      </c>
      <c r="Y12" s="509">
        <f t="shared" si="4"/>
        <v>124</v>
      </c>
      <c r="Z12" s="509">
        <f t="shared" si="4"/>
        <v>125</v>
      </c>
      <c r="AA12" s="509">
        <f t="shared" si="4"/>
        <v>126</v>
      </c>
      <c r="AB12" s="509">
        <f t="shared" si="4"/>
        <v>127</v>
      </c>
      <c r="AC12" s="509">
        <f t="shared" si="4"/>
        <v>128</v>
      </c>
      <c r="AD12" s="509">
        <f t="shared" si="4"/>
        <v>129</v>
      </c>
      <c r="AE12" s="509">
        <f t="shared" si="4"/>
        <v>130</v>
      </c>
      <c r="AF12" s="509">
        <f t="shared" si="4"/>
        <v>131</v>
      </c>
      <c r="AG12" s="509">
        <f t="shared" si="4"/>
        <v>132</v>
      </c>
      <c r="AH12" s="509">
        <f t="shared" si="4"/>
        <v>133</v>
      </c>
      <c r="AI12" s="509">
        <f t="shared" ref="AI12:BN12" si="5">$A13+AH9</f>
        <v>134</v>
      </c>
      <c r="AJ12" s="509">
        <f t="shared" si="5"/>
        <v>135</v>
      </c>
      <c r="AK12" s="509">
        <f t="shared" si="5"/>
        <v>136</v>
      </c>
      <c r="AL12" s="509">
        <f t="shared" si="5"/>
        <v>137</v>
      </c>
      <c r="AM12" s="509">
        <f t="shared" si="5"/>
        <v>138</v>
      </c>
      <c r="AN12" s="509">
        <f t="shared" si="5"/>
        <v>139</v>
      </c>
      <c r="AO12" s="509">
        <f t="shared" si="5"/>
        <v>140</v>
      </c>
      <c r="AP12" s="544">
        <f t="shared" si="5"/>
        <v>141</v>
      </c>
      <c r="AQ12" s="531">
        <f t="shared" si="5"/>
        <v>142</v>
      </c>
      <c r="AR12" s="509">
        <f t="shared" si="5"/>
        <v>143</v>
      </c>
      <c r="AS12" s="509">
        <f t="shared" si="5"/>
        <v>144</v>
      </c>
      <c r="AT12" s="509">
        <f t="shared" si="5"/>
        <v>145</v>
      </c>
      <c r="AU12" s="509">
        <f t="shared" si="5"/>
        <v>146</v>
      </c>
      <c r="AV12" s="509">
        <f t="shared" si="5"/>
        <v>147</v>
      </c>
      <c r="AW12" s="509">
        <f t="shared" si="5"/>
        <v>148</v>
      </c>
      <c r="AX12" s="509">
        <f t="shared" si="5"/>
        <v>149</v>
      </c>
      <c r="AY12" s="509">
        <f t="shared" si="5"/>
        <v>150</v>
      </c>
      <c r="AZ12" s="509">
        <f t="shared" si="5"/>
        <v>151</v>
      </c>
      <c r="BA12" s="509">
        <f t="shared" si="5"/>
        <v>152</v>
      </c>
      <c r="BB12" s="509">
        <f t="shared" si="5"/>
        <v>153</v>
      </c>
      <c r="BC12" s="509">
        <f t="shared" si="5"/>
        <v>154</v>
      </c>
      <c r="BD12" s="509">
        <f t="shared" si="5"/>
        <v>155</v>
      </c>
      <c r="BE12" s="509">
        <f t="shared" si="5"/>
        <v>156</v>
      </c>
      <c r="BF12" s="509">
        <f t="shared" si="5"/>
        <v>157</v>
      </c>
      <c r="BG12" s="509">
        <f t="shared" si="5"/>
        <v>158</v>
      </c>
      <c r="BH12" s="509">
        <f t="shared" si="5"/>
        <v>159</v>
      </c>
      <c r="BI12" s="509">
        <f t="shared" si="5"/>
        <v>160</v>
      </c>
      <c r="BJ12" s="544">
        <f t="shared" si="5"/>
        <v>161</v>
      </c>
      <c r="BK12" s="531">
        <f t="shared" si="5"/>
        <v>162</v>
      </c>
      <c r="BL12" s="531">
        <f t="shared" si="5"/>
        <v>163</v>
      </c>
      <c r="BM12" s="531">
        <f t="shared" si="5"/>
        <v>164</v>
      </c>
      <c r="BN12" s="531">
        <f t="shared" si="5"/>
        <v>165</v>
      </c>
      <c r="BO12" s="531">
        <f t="shared" ref="BO12:CT12" si="6">$A13+BN9</f>
        <v>166</v>
      </c>
      <c r="BP12" s="531">
        <f t="shared" si="6"/>
        <v>167</v>
      </c>
      <c r="BQ12" s="531">
        <f t="shared" si="6"/>
        <v>168</v>
      </c>
      <c r="BR12" s="531">
        <f t="shared" si="6"/>
        <v>169</v>
      </c>
      <c r="BS12" s="531">
        <f t="shared" si="6"/>
        <v>170</v>
      </c>
      <c r="BT12" s="531">
        <f t="shared" si="6"/>
        <v>171</v>
      </c>
      <c r="BU12" s="531">
        <f t="shared" si="6"/>
        <v>172</v>
      </c>
      <c r="BV12" s="531">
        <f t="shared" si="6"/>
        <v>173</v>
      </c>
      <c r="BW12" s="531">
        <f t="shared" si="6"/>
        <v>174</v>
      </c>
      <c r="BX12" s="531">
        <f t="shared" si="6"/>
        <v>175</v>
      </c>
      <c r="BY12" s="531">
        <f t="shared" si="6"/>
        <v>176</v>
      </c>
      <c r="BZ12" s="531">
        <f t="shared" si="6"/>
        <v>177</v>
      </c>
      <c r="CA12" s="531">
        <f t="shared" si="6"/>
        <v>178</v>
      </c>
      <c r="CB12" s="531">
        <f t="shared" si="6"/>
        <v>179</v>
      </c>
      <c r="CC12" s="547">
        <f t="shared" si="6"/>
        <v>180</v>
      </c>
      <c r="CD12" s="531">
        <f t="shared" si="6"/>
        <v>181</v>
      </c>
      <c r="CE12" s="531">
        <f t="shared" si="6"/>
        <v>182</v>
      </c>
      <c r="CF12" s="509">
        <f t="shared" si="6"/>
        <v>183</v>
      </c>
      <c r="CG12" s="509">
        <f t="shared" si="6"/>
        <v>184</v>
      </c>
      <c r="CH12" s="509">
        <f t="shared" si="6"/>
        <v>185</v>
      </c>
      <c r="CI12" s="509">
        <f t="shared" si="6"/>
        <v>186</v>
      </c>
      <c r="CJ12" s="509">
        <f t="shared" si="6"/>
        <v>187</v>
      </c>
      <c r="CK12" s="509">
        <f t="shared" si="6"/>
        <v>188</v>
      </c>
      <c r="CL12" s="509">
        <f t="shared" si="6"/>
        <v>189</v>
      </c>
      <c r="CM12" s="509">
        <f t="shared" si="6"/>
        <v>190</v>
      </c>
      <c r="CN12" s="509">
        <f t="shared" si="6"/>
        <v>191</v>
      </c>
      <c r="CO12" s="509">
        <f t="shared" si="6"/>
        <v>192</v>
      </c>
      <c r="CP12" s="509">
        <f t="shared" si="6"/>
        <v>193</v>
      </c>
      <c r="CQ12" s="509">
        <f t="shared" si="6"/>
        <v>194</v>
      </c>
      <c r="CR12" s="509">
        <f t="shared" si="6"/>
        <v>195</v>
      </c>
      <c r="CS12" s="509">
        <f t="shared" si="6"/>
        <v>196</v>
      </c>
      <c r="CT12" s="509">
        <f t="shared" si="6"/>
        <v>197</v>
      </c>
      <c r="CU12" s="509">
        <f t="shared" ref="CU12:CW12" si="7">$A13+CT9</f>
        <v>198</v>
      </c>
      <c r="CV12" s="509">
        <f t="shared" si="7"/>
        <v>199</v>
      </c>
      <c r="CW12" s="509">
        <f t="shared" si="7"/>
        <v>200</v>
      </c>
      <c r="CX12" s="532"/>
      <c r="CZ12" s="507"/>
      <c r="DE12" s="511"/>
      <c r="DF12" s="512"/>
      <c r="DG12" s="23"/>
      <c r="DH12" s="508"/>
      <c r="DI12" s="508"/>
      <c r="DJ12" s="508"/>
    </row>
    <row r="13" spans="1:114">
      <c r="A13" s="533">
        <v>101</v>
      </c>
      <c r="B13" s="190" t="str">
        <f>MID($I$7,B12,1)</f>
        <v/>
      </c>
      <c r="C13" s="23" t="str">
        <f t="shared" ref="C13" si="8">MID($I$7,C12,1)</f>
        <v/>
      </c>
      <c r="D13" s="23" t="str">
        <f t="shared" ref="D13" si="9">MID($I$7,D12,1)</f>
        <v/>
      </c>
      <c r="E13" s="23" t="str">
        <f t="shared" ref="E13" si="10">MID($I$7,E12,1)</f>
        <v/>
      </c>
      <c r="F13" s="23" t="str">
        <f t="shared" ref="F13" si="11">MID($I$7,F12,1)</f>
        <v/>
      </c>
      <c r="G13" s="23" t="str">
        <f t="shared" ref="G13" si="12">MID($I$7,G12,1)</f>
        <v/>
      </c>
      <c r="H13" s="23" t="str">
        <f t="shared" ref="H13" si="13">MID($I$7,H12,1)</f>
        <v/>
      </c>
      <c r="I13" s="23" t="str">
        <f t="shared" ref="I13" si="14">MID($I$7,I12,1)</f>
        <v/>
      </c>
      <c r="J13" s="23" t="str">
        <f t="shared" ref="J13" si="15">MID($I$7,J12,1)</f>
        <v/>
      </c>
      <c r="K13" s="23" t="str">
        <f t="shared" ref="K13" si="16">MID($I$7,K12,1)</f>
        <v/>
      </c>
      <c r="L13" s="23" t="str">
        <f t="shared" ref="L13" si="17">MID($I$7,L12,1)</f>
        <v/>
      </c>
      <c r="M13" s="23" t="str">
        <f t="shared" ref="M13" si="18">MID($I$7,M12,1)</f>
        <v/>
      </c>
      <c r="N13" s="23" t="str">
        <f t="shared" ref="N13" si="19">MID($I$7,N12,1)</f>
        <v/>
      </c>
      <c r="O13" s="23" t="str">
        <f t="shared" ref="O13" si="20">MID($I$7,O12,1)</f>
        <v/>
      </c>
      <c r="P13" s="23" t="str">
        <f t="shared" ref="P13" si="21">MID($I$7,P12,1)</f>
        <v/>
      </c>
      <c r="Q13" s="23" t="str">
        <f t="shared" ref="Q13" si="22">MID($I$7,Q12,1)</f>
        <v/>
      </c>
      <c r="R13" s="23" t="str">
        <f t="shared" ref="R13" si="23">MID($I$7,R12,1)</f>
        <v/>
      </c>
      <c r="S13" s="23" t="str">
        <f t="shared" ref="S13" si="24">MID($I$7,S12,1)</f>
        <v/>
      </c>
      <c r="T13" s="23" t="str">
        <f t="shared" ref="T13" si="25">MID($I$7,T12,1)</f>
        <v/>
      </c>
      <c r="U13" s="23" t="str">
        <f t="shared" ref="U13" si="26">MID($I$7,U12,1)</f>
        <v/>
      </c>
      <c r="V13" s="543" t="str">
        <f t="shared" ref="V13" si="27">MID($I$7,V12,1)</f>
        <v/>
      </c>
      <c r="W13" s="23" t="str">
        <f t="shared" ref="W13" si="28">MID($I$7,W12,1)</f>
        <v/>
      </c>
      <c r="X13" s="23" t="str">
        <f t="shared" ref="X13" si="29">MID($I$7,X12,1)</f>
        <v/>
      </c>
      <c r="Y13" s="23" t="str">
        <f t="shared" ref="Y13" si="30">MID($I$7,Y12,1)</f>
        <v/>
      </c>
      <c r="Z13" s="23" t="str">
        <f t="shared" ref="Z13" si="31">MID($I$7,Z12,1)</f>
        <v/>
      </c>
      <c r="AA13" s="23" t="str">
        <f t="shared" ref="AA13" si="32">MID($I$7,AA12,1)</f>
        <v/>
      </c>
      <c r="AB13" s="23" t="str">
        <f t="shared" ref="AB13" si="33">MID($I$7,AB12,1)</f>
        <v/>
      </c>
      <c r="AC13" s="23" t="str">
        <f t="shared" ref="AC13" si="34">MID($I$7,AC12,1)</f>
        <v/>
      </c>
      <c r="AD13" s="23" t="str">
        <f t="shared" ref="AD13" si="35">MID($I$7,AD12,1)</f>
        <v/>
      </c>
      <c r="AE13" s="23" t="str">
        <f t="shared" ref="AE13" si="36">MID($I$7,AE12,1)</f>
        <v/>
      </c>
      <c r="AF13" s="23" t="str">
        <f t="shared" ref="AF13" si="37">MID($I$7,AF12,1)</f>
        <v/>
      </c>
      <c r="AG13" s="23" t="str">
        <f t="shared" ref="AG13" si="38">MID($I$7,AG12,1)</f>
        <v/>
      </c>
      <c r="AH13" s="23" t="str">
        <f t="shared" ref="AH13" si="39">MID($I$7,AH12,1)</f>
        <v/>
      </c>
      <c r="AI13" s="23" t="str">
        <f t="shared" ref="AI13" si="40">MID($I$7,AI12,1)</f>
        <v/>
      </c>
      <c r="AJ13" s="23" t="str">
        <f t="shared" ref="AJ13" si="41">MID($I$7,AJ12,1)</f>
        <v/>
      </c>
      <c r="AK13" s="23" t="str">
        <f t="shared" ref="AK13" si="42">MID($I$7,AK12,1)</f>
        <v/>
      </c>
      <c r="AL13" s="23" t="str">
        <f t="shared" ref="AL13" si="43">MID($I$7,AL12,1)</f>
        <v/>
      </c>
      <c r="AM13" s="23" t="str">
        <f t="shared" ref="AM13" si="44">MID($I$7,AM12,1)</f>
        <v/>
      </c>
      <c r="AN13" s="23" t="str">
        <f t="shared" ref="AN13" si="45">MID($I$7,AN12,1)</f>
        <v/>
      </c>
      <c r="AO13" s="23" t="str">
        <f t="shared" ref="AO13" si="46">MID($I$7,AO12,1)</f>
        <v/>
      </c>
      <c r="AP13" s="543" t="str">
        <f t="shared" ref="AP13" si="47">MID($I$7,AP12,1)</f>
        <v/>
      </c>
      <c r="AQ13" s="10" t="str">
        <f t="shared" ref="AQ13" si="48">MID($I$7,AQ12,1)</f>
        <v/>
      </c>
      <c r="AR13" s="23" t="str">
        <f t="shared" ref="AR13" si="49">MID($I$7,AR12,1)</f>
        <v/>
      </c>
      <c r="AS13" s="23" t="str">
        <f t="shared" ref="AS13" si="50">MID($I$7,AS12,1)</f>
        <v/>
      </c>
      <c r="AT13" s="23" t="str">
        <f t="shared" ref="AT13" si="51">MID($I$7,AT12,1)</f>
        <v/>
      </c>
      <c r="AU13" s="23" t="str">
        <f t="shared" ref="AU13" si="52">MID($I$7,AU12,1)</f>
        <v/>
      </c>
      <c r="AV13" s="23" t="str">
        <f t="shared" ref="AV13" si="53">MID($I$7,AV12,1)</f>
        <v/>
      </c>
      <c r="AW13" s="23" t="str">
        <f t="shared" ref="AW13" si="54">MID($I$7,AW12,1)</f>
        <v/>
      </c>
      <c r="AX13" s="23" t="str">
        <f t="shared" ref="AX13" si="55">MID($I$7,AX12,1)</f>
        <v/>
      </c>
      <c r="AY13" s="23" t="str">
        <f t="shared" ref="AY13" si="56">MID($I$7,AY12,1)</f>
        <v/>
      </c>
      <c r="AZ13" s="23" t="str">
        <f t="shared" ref="AZ13" si="57">MID($I$7,AZ12,1)</f>
        <v/>
      </c>
      <c r="BA13" s="23" t="str">
        <f t="shared" ref="BA13" si="58">MID($I$7,BA12,1)</f>
        <v/>
      </c>
      <c r="BB13" s="23" t="str">
        <f t="shared" ref="BB13" si="59">MID($I$7,BB12,1)</f>
        <v/>
      </c>
      <c r="BC13" s="23" t="str">
        <f t="shared" ref="BC13" si="60">MID($I$7,BC12,1)</f>
        <v/>
      </c>
      <c r="BD13" s="23" t="str">
        <f t="shared" ref="BD13" si="61">MID($I$7,BD12,1)</f>
        <v/>
      </c>
      <c r="BE13" s="23" t="str">
        <f t="shared" ref="BE13" si="62">MID($I$7,BE12,1)</f>
        <v/>
      </c>
      <c r="BF13" s="23" t="str">
        <f t="shared" ref="BF13" si="63">MID($I$7,BF12,1)</f>
        <v/>
      </c>
      <c r="BG13" s="23" t="str">
        <f t="shared" ref="BG13" si="64">MID($I$7,BG12,1)</f>
        <v/>
      </c>
      <c r="BH13" s="23" t="str">
        <f t="shared" ref="BH13" si="65">MID($I$7,BH12,1)</f>
        <v/>
      </c>
      <c r="BI13" s="23" t="str">
        <f t="shared" ref="BI13" si="66">MID($I$7,BI12,1)</f>
        <v/>
      </c>
      <c r="BJ13" s="543" t="str">
        <f t="shared" ref="BJ13" si="67">MID($I$7,BJ12,1)</f>
        <v/>
      </c>
      <c r="BK13" s="10" t="str">
        <f t="shared" ref="BK13" si="68">MID($I$7,BK12,1)</f>
        <v/>
      </c>
      <c r="BL13" s="10" t="str">
        <f t="shared" ref="BL13" si="69">MID($I$7,BL12,1)</f>
        <v/>
      </c>
      <c r="BM13" s="10" t="str">
        <f t="shared" ref="BM13" si="70">MID($I$7,BM12,1)</f>
        <v/>
      </c>
      <c r="BN13" s="10" t="str">
        <f t="shared" ref="BN13" si="71">MID($I$7,BN12,1)</f>
        <v/>
      </c>
      <c r="BO13" s="10" t="str">
        <f t="shared" ref="BO13" si="72">MID($I$7,BO12,1)</f>
        <v/>
      </c>
      <c r="BP13" s="10" t="str">
        <f t="shared" ref="BP13" si="73">MID($I$7,BP12,1)</f>
        <v/>
      </c>
      <c r="BQ13" s="10" t="str">
        <f t="shared" ref="BQ13" si="74">MID($I$7,BQ12,1)</f>
        <v/>
      </c>
      <c r="BR13" s="10" t="str">
        <f t="shared" ref="BR13" si="75">MID($I$7,BR12,1)</f>
        <v/>
      </c>
      <c r="BS13" s="10" t="str">
        <f t="shared" ref="BS13" si="76">MID($I$7,BS12,1)</f>
        <v/>
      </c>
      <c r="BT13" s="10" t="str">
        <f t="shared" ref="BT13" si="77">MID($I$7,BT12,1)</f>
        <v/>
      </c>
      <c r="BU13" s="10" t="str">
        <f t="shared" ref="BU13" si="78">MID($I$7,BU12,1)</f>
        <v/>
      </c>
      <c r="BV13" s="10" t="str">
        <f t="shared" ref="BV13" si="79">MID($I$7,BV12,1)</f>
        <v/>
      </c>
      <c r="BW13" s="10" t="str">
        <f t="shared" ref="BW13" si="80">MID($I$7,BW12,1)</f>
        <v/>
      </c>
      <c r="BX13" s="10" t="str">
        <f t="shared" ref="BX13" si="81">MID($I$7,BX12,1)</f>
        <v/>
      </c>
      <c r="BY13" s="10" t="str">
        <f t="shared" ref="BY13" si="82">MID($I$7,BY12,1)</f>
        <v/>
      </c>
      <c r="BZ13" s="10" t="str">
        <f t="shared" ref="BZ13" si="83">MID($I$7,BZ12,1)</f>
        <v/>
      </c>
      <c r="CA13" s="10" t="str">
        <f t="shared" ref="CA13" si="84">MID($I$7,CA12,1)</f>
        <v/>
      </c>
      <c r="CB13" s="10" t="str">
        <f t="shared" ref="CB13" si="85">MID($I$7,CB12,1)</f>
        <v/>
      </c>
      <c r="CC13" s="546" t="str">
        <f t="shared" ref="CC13" si="86">MID($I$7,CC12,1)</f>
        <v/>
      </c>
      <c r="CD13" s="10" t="str">
        <f t="shared" ref="CD13" si="87">MID($I$7,CD12,1)</f>
        <v/>
      </c>
      <c r="CE13" s="10" t="str">
        <f t="shared" ref="CE13" si="88">MID($I$7,CE12,1)</f>
        <v/>
      </c>
      <c r="CF13" s="23" t="str">
        <f t="shared" ref="CF13" si="89">MID($I$7,CF12,1)</f>
        <v/>
      </c>
      <c r="CG13" s="23" t="str">
        <f t="shared" ref="CG13" si="90">MID($I$7,CG12,1)</f>
        <v/>
      </c>
      <c r="CH13" s="23" t="str">
        <f t="shared" ref="CH13" si="91">MID($I$7,CH12,1)</f>
        <v/>
      </c>
      <c r="CI13" s="23" t="str">
        <f t="shared" ref="CI13" si="92">MID($I$7,CI12,1)</f>
        <v/>
      </c>
      <c r="CJ13" s="23" t="str">
        <f t="shared" ref="CJ13" si="93">MID($I$7,CJ12,1)</f>
        <v/>
      </c>
      <c r="CK13" s="23" t="str">
        <f t="shared" ref="CK13" si="94">MID($I$7,CK12,1)</f>
        <v/>
      </c>
      <c r="CL13" s="23" t="str">
        <f t="shared" ref="CL13" si="95">MID($I$7,CL12,1)</f>
        <v/>
      </c>
      <c r="CM13" s="23" t="str">
        <f t="shared" ref="CM13" si="96">MID($I$7,CM12,1)</f>
        <v/>
      </c>
      <c r="CN13" s="23" t="str">
        <f t="shared" ref="CN13" si="97">MID($I$7,CN12,1)</f>
        <v/>
      </c>
      <c r="CO13" s="23" t="str">
        <f t="shared" ref="CO13" si="98">MID($I$7,CO12,1)</f>
        <v/>
      </c>
      <c r="CP13" s="23" t="str">
        <f t="shared" ref="CP13" si="99">MID($I$7,CP12,1)</f>
        <v/>
      </c>
      <c r="CQ13" s="23" t="str">
        <f t="shared" ref="CQ13" si="100">MID($I$7,CQ12,1)</f>
        <v/>
      </c>
      <c r="CR13" s="23" t="str">
        <f t="shared" ref="CR13" si="101">MID($I$7,CR12,1)</f>
        <v/>
      </c>
      <c r="CS13" s="23" t="str">
        <f t="shared" ref="CS13" si="102">MID($I$7,CS12,1)</f>
        <v/>
      </c>
      <c r="CT13" s="23" t="str">
        <f t="shared" ref="CT13" si="103">MID($I$7,CT12,1)</f>
        <v/>
      </c>
      <c r="CU13" s="23" t="str">
        <f t="shared" ref="CU13" si="104">MID($I$7,CU12,1)</f>
        <v/>
      </c>
      <c r="CV13" s="23" t="str">
        <f t="shared" ref="CV13" si="105">MID($I$7,CV12,1)</f>
        <v/>
      </c>
      <c r="CW13" s="23" t="str">
        <f t="shared" ref="CW13" si="106">MID($I$7,CW12,1)</f>
        <v/>
      </c>
      <c r="CX13" s="533">
        <f>CW12</f>
        <v>200</v>
      </c>
      <c r="CZ13" s="507"/>
      <c r="DE13" s="511"/>
      <c r="DF13" s="512"/>
    </row>
    <row r="14" spans="1:114">
      <c r="A14" s="533"/>
      <c r="B14" s="190" t="str">
        <f>IF(B13="","",IF(OR(B13="G",B13="C")=TRUE,"S",IF(OR(B13="A",B13="T")=TRUE,"W","/")))</f>
        <v/>
      </c>
      <c r="C14" s="23" t="str">
        <f t="shared" ref="C14:BN14" si="107">IF(C13="","",IF(OR(C13="G",C13="C")=TRUE,"S",IF(OR(C13="A",C13="T")=TRUE,"W","/")))</f>
        <v/>
      </c>
      <c r="D14" s="23" t="str">
        <f t="shared" si="107"/>
        <v/>
      </c>
      <c r="E14" s="23" t="str">
        <f t="shared" si="107"/>
        <v/>
      </c>
      <c r="F14" s="23" t="str">
        <f t="shared" si="107"/>
        <v/>
      </c>
      <c r="G14" s="23" t="str">
        <f t="shared" si="107"/>
        <v/>
      </c>
      <c r="H14" s="23" t="str">
        <f t="shared" si="107"/>
        <v/>
      </c>
      <c r="I14" s="23" t="str">
        <f t="shared" si="107"/>
        <v/>
      </c>
      <c r="J14" s="23" t="str">
        <f t="shared" si="107"/>
        <v/>
      </c>
      <c r="K14" s="23" t="str">
        <f t="shared" si="107"/>
        <v/>
      </c>
      <c r="L14" s="23" t="str">
        <f t="shared" si="107"/>
        <v/>
      </c>
      <c r="M14" s="23" t="str">
        <f t="shared" si="107"/>
        <v/>
      </c>
      <c r="N14" s="23" t="str">
        <f t="shared" si="107"/>
        <v/>
      </c>
      <c r="O14" s="23" t="str">
        <f t="shared" si="107"/>
        <v/>
      </c>
      <c r="P14" s="23" t="str">
        <f t="shared" si="107"/>
        <v/>
      </c>
      <c r="Q14" s="23" t="str">
        <f t="shared" si="107"/>
        <v/>
      </c>
      <c r="R14" s="23" t="str">
        <f t="shared" si="107"/>
        <v/>
      </c>
      <c r="S14" s="23" t="str">
        <f t="shared" si="107"/>
        <v/>
      </c>
      <c r="T14" s="23" t="str">
        <f t="shared" si="107"/>
        <v/>
      </c>
      <c r="U14" s="23" t="str">
        <f t="shared" si="107"/>
        <v/>
      </c>
      <c r="V14" s="543" t="str">
        <f t="shared" si="107"/>
        <v/>
      </c>
      <c r="W14" s="23" t="str">
        <f t="shared" si="107"/>
        <v/>
      </c>
      <c r="X14" s="23" t="str">
        <f t="shared" si="107"/>
        <v/>
      </c>
      <c r="Y14" s="23" t="str">
        <f t="shared" si="107"/>
        <v/>
      </c>
      <c r="Z14" s="23" t="str">
        <f t="shared" si="107"/>
        <v/>
      </c>
      <c r="AA14" s="23" t="str">
        <f t="shared" si="107"/>
        <v/>
      </c>
      <c r="AB14" s="23" t="str">
        <f t="shared" si="107"/>
        <v/>
      </c>
      <c r="AC14" s="23" t="str">
        <f t="shared" si="107"/>
        <v/>
      </c>
      <c r="AD14" s="23" t="str">
        <f t="shared" si="107"/>
        <v/>
      </c>
      <c r="AE14" s="23" t="str">
        <f t="shared" si="107"/>
        <v/>
      </c>
      <c r="AF14" s="23" t="str">
        <f t="shared" si="107"/>
        <v/>
      </c>
      <c r="AG14" s="23" t="str">
        <f t="shared" si="107"/>
        <v/>
      </c>
      <c r="AH14" s="23" t="str">
        <f t="shared" si="107"/>
        <v/>
      </c>
      <c r="AI14" s="23" t="str">
        <f t="shared" si="107"/>
        <v/>
      </c>
      <c r="AJ14" s="23" t="str">
        <f t="shared" si="107"/>
        <v/>
      </c>
      <c r="AK14" s="23" t="str">
        <f t="shared" si="107"/>
        <v/>
      </c>
      <c r="AL14" s="23" t="str">
        <f t="shared" si="107"/>
        <v/>
      </c>
      <c r="AM14" s="23" t="str">
        <f t="shared" si="107"/>
        <v/>
      </c>
      <c r="AN14" s="23" t="str">
        <f t="shared" si="107"/>
        <v/>
      </c>
      <c r="AO14" s="23" t="str">
        <f t="shared" si="107"/>
        <v/>
      </c>
      <c r="AP14" s="543" t="str">
        <f t="shared" si="107"/>
        <v/>
      </c>
      <c r="AQ14" s="10" t="str">
        <f t="shared" si="107"/>
        <v/>
      </c>
      <c r="AR14" s="23" t="str">
        <f t="shared" si="107"/>
        <v/>
      </c>
      <c r="AS14" s="23" t="str">
        <f t="shared" si="107"/>
        <v/>
      </c>
      <c r="AT14" s="23" t="str">
        <f t="shared" si="107"/>
        <v/>
      </c>
      <c r="AU14" s="23" t="str">
        <f t="shared" si="107"/>
        <v/>
      </c>
      <c r="AV14" s="23" t="str">
        <f t="shared" si="107"/>
        <v/>
      </c>
      <c r="AW14" s="23" t="str">
        <f t="shared" si="107"/>
        <v/>
      </c>
      <c r="AX14" s="23" t="str">
        <f t="shared" si="107"/>
        <v/>
      </c>
      <c r="AY14" s="23" t="str">
        <f t="shared" si="107"/>
        <v/>
      </c>
      <c r="AZ14" s="23" t="str">
        <f t="shared" si="107"/>
        <v/>
      </c>
      <c r="BA14" s="23" t="str">
        <f t="shared" si="107"/>
        <v/>
      </c>
      <c r="BB14" s="23" t="str">
        <f t="shared" si="107"/>
        <v/>
      </c>
      <c r="BC14" s="23" t="str">
        <f t="shared" si="107"/>
        <v/>
      </c>
      <c r="BD14" s="23" t="str">
        <f t="shared" si="107"/>
        <v/>
      </c>
      <c r="BE14" s="23" t="str">
        <f t="shared" si="107"/>
        <v/>
      </c>
      <c r="BF14" s="23" t="str">
        <f t="shared" si="107"/>
        <v/>
      </c>
      <c r="BG14" s="23" t="str">
        <f t="shared" si="107"/>
        <v/>
      </c>
      <c r="BH14" s="23" t="str">
        <f t="shared" si="107"/>
        <v/>
      </c>
      <c r="BI14" s="23" t="str">
        <f t="shared" si="107"/>
        <v/>
      </c>
      <c r="BJ14" s="543" t="str">
        <f t="shared" si="107"/>
        <v/>
      </c>
      <c r="BK14" s="10" t="str">
        <f t="shared" si="107"/>
        <v/>
      </c>
      <c r="BL14" s="10" t="str">
        <f t="shared" si="107"/>
        <v/>
      </c>
      <c r="BM14" s="10" t="str">
        <f t="shared" si="107"/>
        <v/>
      </c>
      <c r="BN14" s="10" t="str">
        <f t="shared" si="107"/>
        <v/>
      </c>
      <c r="BO14" s="10" t="str">
        <f t="shared" ref="BO14:CW14" si="108">IF(BO13="","",IF(OR(BO13="G",BO13="C")=TRUE,"S",IF(OR(BO13="A",BO13="T")=TRUE,"W","/")))</f>
        <v/>
      </c>
      <c r="BP14" s="10" t="str">
        <f t="shared" si="108"/>
        <v/>
      </c>
      <c r="BQ14" s="10" t="str">
        <f t="shared" si="108"/>
        <v/>
      </c>
      <c r="BR14" s="10" t="str">
        <f t="shared" si="108"/>
        <v/>
      </c>
      <c r="BS14" s="10" t="str">
        <f t="shared" si="108"/>
        <v/>
      </c>
      <c r="BT14" s="10" t="str">
        <f t="shared" si="108"/>
        <v/>
      </c>
      <c r="BU14" s="10" t="str">
        <f t="shared" si="108"/>
        <v/>
      </c>
      <c r="BV14" s="10" t="str">
        <f t="shared" si="108"/>
        <v/>
      </c>
      <c r="BW14" s="10" t="str">
        <f t="shared" si="108"/>
        <v/>
      </c>
      <c r="BX14" s="10" t="str">
        <f t="shared" si="108"/>
        <v/>
      </c>
      <c r="BY14" s="10" t="str">
        <f t="shared" si="108"/>
        <v/>
      </c>
      <c r="BZ14" s="10" t="str">
        <f t="shared" si="108"/>
        <v/>
      </c>
      <c r="CA14" s="10" t="str">
        <f t="shared" si="108"/>
        <v/>
      </c>
      <c r="CB14" s="10" t="str">
        <f t="shared" si="108"/>
        <v/>
      </c>
      <c r="CC14" s="546" t="str">
        <f t="shared" si="108"/>
        <v/>
      </c>
      <c r="CD14" s="10" t="str">
        <f t="shared" si="108"/>
        <v/>
      </c>
      <c r="CE14" s="10" t="str">
        <f t="shared" si="108"/>
        <v/>
      </c>
      <c r="CF14" s="23" t="str">
        <f t="shared" si="108"/>
        <v/>
      </c>
      <c r="CG14" s="23" t="str">
        <f t="shared" si="108"/>
        <v/>
      </c>
      <c r="CH14" s="23" t="str">
        <f t="shared" si="108"/>
        <v/>
      </c>
      <c r="CI14" s="23" t="str">
        <f t="shared" si="108"/>
        <v/>
      </c>
      <c r="CJ14" s="23" t="str">
        <f t="shared" si="108"/>
        <v/>
      </c>
      <c r="CK14" s="23" t="str">
        <f t="shared" si="108"/>
        <v/>
      </c>
      <c r="CL14" s="23" t="str">
        <f t="shared" si="108"/>
        <v/>
      </c>
      <c r="CM14" s="23" t="str">
        <f t="shared" si="108"/>
        <v/>
      </c>
      <c r="CN14" s="23" t="str">
        <f t="shared" si="108"/>
        <v/>
      </c>
      <c r="CO14" s="23" t="str">
        <f t="shared" si="108"/>
        <v/>
      </c>
      <c r="CP14" s="23" t="str">
        <f t="shared" si="108"/>
        <v/>
      </c>
      <c r="CQ14" s="23" t="str">
        <f t="shared" si="108"/>
        <v/>
      </c>
      <c r="CR14" s="23" t="str">
        <f t="shared" si="108"/>
        <v/>
      </c>
      <c r="CS14" s="23" t="str">
        <f t="shared" si="108"/>
        <v/>
      </c>
      <c r="CT14" s="23" t="str">
        <f t="shared" si="108"/>
        <v/>
      </c>
      <c r="CU14" s="23" t="str">
        <f t="shared" si="108"/>
        <v/>
      </c>
      <c r="CV14" s="23" t="str">
        <f t="shared" si="108"/>
        <v/>
      </c>
      <c r="CW14" s="23" t="str">
        <f t="shared" si="108"/>
        <v/>
      </c>
      <c r="CX14" s="533"/>
      <c r="DE14" s="511"/>
      <c r="DF14" s="512"/>
    </row>
    <row r="15" spans="1:114" s="510" customFormat="1">
      <c r="A15" s="532"/>
      <c r="B15" s="530">
        <f>$A16</f>
        <v>201</v>
      </c>
      <c r="C15" s="509">
        <f t="shared" ref="C15:AH15" si="109">$A16+B$9</f>
        <v>202</v>
      </c>
      <c r="D15" s="509">
        <f t="shared" si="109"/>
        <v>203</v>
      </c>
      <c r="E15" s="509">
        <f t="shared" si="109"/>
        <v>204</v>
      </c>
      <c r="F15" s="509">
        <f t="shared" si="109"/>
        <v>205</v>
      </c>
      <c r="G15" s="509">
        <f t="shared" si="109"/>
        <v>206</v>
      </c>
      <c r="H15" s="509">
        <f t="shared" si="109"/>
        <v>207</v>
      </c>
      <c r="I15" s="509">
        <f t="shared" si="109"/>
        <v>208</v>
      </c>
      <c r="J15" s="509">
        <f t="shared" si="109"/>
        <v>209</v>
      </c>
      <c r="K15" s="509">
        <f t="shared" si="109"/>
        <v>210</v>
      </c>
      <c r="L15" s="509">
        <f t="shared" si="109"/>
        <v>211</v>
      </c>
      <c r="M15" s="509">
        <f t="shared" si="109"/>
        <v>212</v>
      </c>
      <c r="N15" s="509">
        <f t="shared" si="109"/>
        <v>213</v>
      </c>
      <c r="O15" s="509">
        <f t="shared" si="109"/>
        <v>214</v>
      </c>
      <c r="P15" s="509">
        <f t="shared" si="109"/>
        <v>215</v>
      </c>
      <c r="Q15" s="509">
        <f t="shared" si="109"/>
        <v>216</v>
      </c>
      <c r="R15" s="509">
        <f t="shared" si="109"/>
        <v>217</v>
      </c>
      <c r="S15" s="509">
        <f t="shared" si="109"/>
        <v>218</v>
      </c>
      <c r="T15" s="509">
        <f t="shared" si="109"/>
        <v>219</v>
      </c>
      <c r="U15" s="509">
        <f t="shared" si="109"/>
        <v>220</v>
      </c>
      <c r="V15" s="544">
        <f t="shared" si="109"/>
        <v>221</v>
      </c>
      <c r="W15" s="509">
        <f t="shared" si="109"/>
        <v>222</v>
      </c>
      <c r="X15" s="509">
        <f t="shared" si="109"/>
        <v>223</v>
      </c>
      <c r="Y15" s="509">
        <f t="shared" si="109"/>
        <v>224</v>
      </c>
      <c r="Z15" s="509">
        <f t="shared" si="109"/>
        <v>225</v>
      </c>
      <c r="AA15" s="509">
        <f t="shared" si="109"/>
        <v>226</v>
      </c>
      <c r="AB15" s="509">
        <f t="shared" si="109"/>
        <v>227</v>
      </c>
      <c r="AC15" s="509">
        <f t="shared" si="109"/>
        <v>228</v>
      </c>
      <c r="AD15" s="509">
        <f t="shared" si="109"/>
        <v>229</v>
      </c>
      <c r="AE15" s="509">
        <f t="shared" si="109"/>
        <v>230</v>
      </c>
      <c r="AF15" s="509">
        <f t="shared" si="109"/>
        <v>231</v>
      </c>
      <c r="AG15" s="509">
        <f t="shared" si="109"/>
        <v>232</v>
      </c>
      <c r="AH15" s="509">
        <f t="shared" si="109"/>
        <v>233</v>
      </c>
      <c r="AI15" s="509">
        <f t="shared" ref="AI15:BN15" si="110">$A16+AH$9</f>
        <v>234</v>
      </c>
      <c r="AJ15" s="509">
        <f t="shared" si="110"/>
        <v>235</v>
      </c>
      <c r="AK15" s="509">
        <f t="shared" si="110"/>
        <v>236</v>
      </c>
      <c r="AL15" s="509">
        <f t="shared" si="110"/>
        <v>237</v>
      </c>
      <c r="AM15" s="509">
        <f t="shared" si="110"/>
        <v>238</v>
      </c>
      <c r="AN15" s="509">
        <f t="shared" si="110"/>
        <v>239</v>
      </c>
      <c r="AO15" s="509">
        <f t="shared" si="110"/>
        <v>240</v>
      </c>
      <c r="AP15" s="544">
        <f t="shared" si="110"/>
        <v>241</v>
      </c>
      <c r="AQ15" s="531">
        <f t="shared" si="110"/>
        <v>242</v>
      </c>
      <c r="AR15" s="509">
        <f t="shared" si="110"/>
        <v>243</v>
      </c>
      <c r="AS15" s="509">
        <f t="shared" si="110"/>
        <v>244</v>
      </c>
      <c r="AT15" s="509">
        <f t="shared" si="110"/>
        <v>245</v>
      </c>
      <c r="AU15" s="509">
        <f t="shared" si="110"/>
        <v>246</v>
      </c>
      <c r="AV15" s="509">
        <f t="shared" si="110"/>
        <v>247</v>
      </c>
      <c r="AW15" s="509">
        <f t="shared" si="110"/>
        <v>248</v>
      </c>
      <c r="AX15" s="509">
        <f t="shared" si="110"/>
        <v>249</v>
      </c>
      <c r="AY15" s="509">
        <f t="shared" si="110"/>
        <v>250</v>
      </c>
      <c r="AZ15" s="509">
        <f t="shared" si="110"/>
        <v>251</v>
      </c>
      <c r="BA15" s="509">
        <f t="shared" si="110"/>
        <v>252</v>
      </c>
      <c r="BB15" s="509">
        <f t="shared" si="110"/>
        <v>253</v>
      </c>
      <c r="BC15" s="509">
        <f t="shared" si="110"/>
        <v>254</v>
      </c>
      <c r="BD15" s="509">
        <f t="shared" si="110"/>
        <v>255</v>
      </c>
      <c r="BE15" s="509">
        <f t="shared" si="110"/>
        <v>256</v>
      </c>
      <c r="BF15" s="509">
        <f t="shared" si="110"/>
        <v>257</v>
      </c>
      <c r="BG15" s="509">
        <f t="shared" si="110"/>
        <v>258</v>
      </c>
      <c r="BH15" s="509">
        <f t="shared" si="110"/>
        <v>259</v>
      </c>
      <c r="BI15" s="509">
        <f t="shared" si="110"/>
        <v>260</v>
      </c>
      <c r="BJ15" s="544">
        <f t="shared" si="110"/>
        <v>261</v>
      </c>
      <c r="BK15" s="531">
        <f t="shared" si="110"/>
        <v>262</v>
      </c>
      <c r="BL15" s="531">
        <f t="shared" si="110"/>
        <v>263</v>
      </c>
      <c r="BM15" s="531">
        <f t="shared" si="110"/>
        <v>264</v>
      </c>
      <c r="BN15" s="531">
        <f t="shared" si="110"/>
        <v>265</v>
      </c>
      <c r="BO15" s="531">
        <f t="shared" ref="BO15:CT15" si="111">$A16+BN$9</f>
        <v>266</v>
      </c>
      <c r="BP15" s="531">
        <f t="shared" si="111"/>
        <v>267</v>
      </c>
      <c r="BQ15" s="531">
        <f t="shared" si="111"/>
        <v>268</v>
      </c>
      <c r="BR15" s="531">
        <f t="shared" si="111"/>
        <v>269</v>
      </c>
      <c r="BS15" s="531">
        <f t="shared" si="111"/>
        <v>270</v>
      </c>
      <c r="BT15" s="531">
        <f t="shared" si="111"/>
        <v>271</v>
      </c>
      <c r="BU15" s="531">
        <f t="shared" si="111"/>
        <v>272</v>
      </c>
      <c r="BV15" s="531">
        <f t="shared" si="111"/>
        <v>273</v>
      </c>
      <c r="BW15" s="531">
        <f t="shared" si="111"/>
        <v>274</v>
      </c>
      <c r="BX15" s="531">
        <f t="shared" si="111"/>
        <v>275</v>
      </c>
      <c r="BY15" s="531">
        <f t="shared" si="111"/>
        <v>276</v>
      </c>
      <c r="BZ15" s="531">
        <f t="shared" si="111"/>
        <v>277</v>
      </c>
      <c r="CA15" s="531">
        <f t="shared" si="111"/>
        <v>278</v>
      </c>
      <c r="CB15" s="531">
        <f t="shared" si="111"/>
        <v>279</v>
      </c>
      <c r="CC15" s="547">
        <f t="shared" si="111"/>
        <v>280</v>
      </c>
      <c r="CD15" s="531">
        <f t="shared" si="111"/>
        <v>281</v>
      </c>
      <c r="CE15" s="531">
        <f t="shared" si="111"/>
        <v>282</v>
      </c>
      <c r="CF15" s="509">
        <f t="shared" si="111"/>
        <v>283</v>
      </c>
      <c r="CG15" s="509">
        <f t="shared" si="111"/>
        <v>284</v>
      </c>
      <c r="CH15" s="509">
        <f t="shared" si="111"/>
        <v>285</v>
      </c>
      <c r="CI15" s="509">
        <f t="shared" si="111"/>
        <v>286</v>
      </c>
      <c r="CJ15" s="509">
        <f t="shared" si="111"/>
        <v>287</v>
      </c>
      <c r="CK15" s="509">
        <f t="shared" si="111"/>
        <v>288</v>
      </c>
      <c r="CL15" s="509">
        <f t="shared" si="111"/>
        <v>289</v>
      </c>
      <c r="CM15" s="509">
        <f t="shared" si="111"/>
        <v>290</v>
      </c>
      <c r="CN15" s="509">
        <f t="shared" si="111"/>
        <v>291</v>
      </c>
      <c r="CO15" s="509">
        <f t="shared" si="111"/>
        <v>292</v>
      </c>
      <c r="CP15" s="509">
        <f t="shared" si="111"/>
        <v>293</v>
      </c>
      <c r="CQ15" s="509">
        <f t="shared" si="111"/>
        <v>294</v>
      </c>
      <c r="CR15" s="509">
        <f t="shared" si="111"/>
        <v>295</v>
      </c>
      <c r="CS15" s="509">
        <f t="shared" si="111"/>
        <v>296</v>
      </c>
      <c r="CT15" s="509">
        <f t="shared" si="111"/>
        <v>297</v>
      </c>
      <c r="CU15" s="509">
        <f t="shared" ref="CU15:CW15" si="112">$A16+CT$9</f>
        <v>298</v>
      </c>
      <c r="CV15" s="509">
        <f t="shared" si="112"/>
        <v>299</v>
      </c>
      <c r="CW15" s="509">
        <f t="shared" si="112"/>
        <v>300</v>
      </c>
      <c r="CX15" s="532"/>
      <c r="CZ15" s="23"/>
      <c r="DE15" s="511"/>
      <c r="DF15" s="512"/>
      <c r="DG15" s="23"/>
      <c r="DH15" s="508"/>
      <c r="DI15" s="508"/>
      <c r="DJ15" s="508"/>
    </row>
    <row r="16" spans="1:114">
      <c r="A16" s="533">
        <v>201</v>
      </c>
      <c r="B16" s="190" t="str">
        <f>MID($I$7,B15,1)</f>
        <v/>
      </c>
      <c r="C16" s="23" t="str">
        <f t="shared" ref="C16" si="113">MID($I$7,C15,1)</f>
        <v/>
      </c>
      <c r="D16" s="23" t="str">
        <f t="shared" ref="D16" si="114">MID($I$7,D15,1)</f>
        <v/>
      </c>
      <c r="E16" s="23" t="str">
        <f t="shared" ref="E16" si="115">MID($I$7,E15,1)</f>
        <v/>
      </c>
      <c r="F16" s="23" t="str">
        <f t="shared" ref="F16" si="116">MID($I$7,F15,1)</f>
        <v/>
      </c>
      <c r="G16" s="23" t="str">
        <f t="shared" ref="G16" si="117">MID($I$7,G15,1)</f>
        <v/>
      </c>
      <c r="H16" s="23" t="str">
        <f t="shared" ref="H16" si="118">MID($I$7,H15,1)</f>
        <v/>
      </c>
      <c r="I16" s="23" t="str">
        <f t="shared" ref="I16" si="119">MID($I$7,I15,1)</f>
        <v/>
      </c>
      <c r="J16" s="23" t="str">
        <f t="shared" ref="J16" si="120">MID($I$7,J15,1)</f>
        <v/>
      </c>
      <c r="K16" s="23" t="str">
        <f t="shared" ref="K16" si="121">MID($I$7,K15,1)</f>
        <v/>
      </c>
      <c r="L16" s="23" t="str">
        <f t="shared" ref="L16" si="122">MID($I$7,L15,1)</f>
        <v/>
      </c>
      <c r="M16" s="23" t="str">
        <f t="shared" ref="M16" si="123">MID($I$7,M15,1)</f>
        <v/>
      </c>
      <c r="N16" s="23" t="str">
        <f t="shared" ref="N16" si="124">MID($I$7,N15,1)</f>
        <v/>
      </c>
      <c r="O16" s="23" t="str">
        <f t="shared" ref="O16" si="125">MID($I$7,O15,1)</f>
        <v/>
      </c>
      <c r="P16" s="23" t="str">
        <f t="shared" ref="P16" si="126">MID($I$7,P15,1)</f>
        <v/>
      </c>
      <c r="Q16" s="23" t="str">
        <f t="shared" ref="Q16" si="127">MID($I$7,Q15,1)</f>
        <v/>
      </c>
      <c r="R16" s="23" t="str">
        <f t="shared" ref="R16" si="128">MID($I$7,R15,1)</f>
        <v/>
      </c>
      <c r="S16" s="23" t="str">
        <f t="shared" ref="S16" si="129">MID($I$7,S15,1)</f>
        <v/>
      </c>
      <c r="T16" s="23" t="str">
        <f t="shared" ref="T16" si="130">MID($I$7,T15,1)</f>
        <v/>
      </c>
      <c r="U16" s="23" t="str">
        <f t="shared" ref="U16" si="131">MID($I$7,U15,1)</f>
        <v/>
      </c>
      <c r="V16" s="543" t="str">
        <f t="shared" ref="V16" si="132">MID($I$7,V15,1)</f>
        <v/>
      </c>
      <c r="W16" s="23" t="str">
        <f t="shared" ref="W16" si="133">MID($I$7,W15,1)</f>
        <v/>
      </c>
      <c r="X16" s="23" t="str">
        <f t="shared" ref="X16" si="134">MID($I$7,X15,1)</f>
        <v/>
      </c>
      <c r="Y16" s="23" t="str">
        <f t="shared" ref="Y16" si="135">MID($I$7,Y15,1)</f>
        <v/>
      </c>
      <c r="Z16" s="23" t="str">
        <f t="shared" ref="Z16" si="136">MID($I$7,Z15,1)</f>
        <v/>
      </c>
      <c r="AA16" s="23" t="str">
        <f t="shared" ref="AA16" si="137">MID($I$7,AA15,1)</f>
        <v/>
      </c>
      <c r="AB16" s="23" t="str">
        <f t="shared" ref="AB16" si="138">MID($I$7,AB15,1)</f>
        <v/>
      </c>
      <c r="AC16" s="23" t="str">
        <f t="shared" ref="AC16" si="139">MID($I$7,AC15,1)</f>
        <v/>
      </c>
      <c r="AD16" s="23" t="str">
        <f t="shared" ref="AD16" si="140">MID($I$7,AD15,1)</f>
        <v/>
      </c>
      <c r="AE16" s="23" t="str">
        <f t="shared" ref="AE16" si="141">MID($I$7,AE15,1)</f>
        <v/>
      </c>
      <c r="AF16" s="23" t="str">
        <f t="shared" ref="AF16" si="142">MID($I$7,AF15,1)</f>
        <v/>
      </c>
      <c r="AG16" s="23" t="str">
        <f t="shared" ref="AG16" si="143">MID($I$7,AG15,1)</f>
        <v/>
      </c>
      <c r="AH16" s="23" t="str">
        <f t="shared" ref="AH16" si="144">MID($I$7,AH15,1)</f>
        <v/>
      </c>
      <c r="AI16" s="23" t="str">
        <f t="shared" ref="AI16" si="145">MID($I$7,AI15,1)</f>
        <v/>
      </c>
      <c r="AJ16" s="23" t="str">
        <f t="shared" ref="AJ16" si="146">MID($I$7,AJ15,1)</f>
        <v/>
      </c>
      <c r="AK16" s="23" t="str">
        <f t="shared" ref="AK16" si="147">MID($I$7,AK15,1)</f>
        <v/>
      </c>
      <c r="AL16" s="23" t="str">
        <f t="shared" ref="AL16" si="148">MID($I$7,AL15,1)</f>
        <v/>
      </c>
      <c r="AM16" s="23" t="str">
        <f t="shared" ref="AM16" si="149">MID($I$7,AM15,1)</f>
        <v/>
      </c>
      <c r="AN16" s="23" t="str">
        <f t="shared" ref="AN16" si="150">MID($I$7,AN15,1)</f>
        <v/>
      </c>
      <c r="AO16" s="23" t="str">
        <f t="shared" ref="AO16" si="151">MID($I$7,AO15,1)</f>
        <v/>
      </c>
      <c r="AP16" s="543" t="str">
        <f t="shared" ref="AP16" si="152">MID($I$7,AP15,1)</f>
        <v/>
      </c>
      <c r="AQ16" s="10" t="str">
        <f t="shared" ref="AQ16" si="153">MID($I$7,AQ15,1)</f>
        <v/>
      </c>
      <c r="AR16" s="23" t="str">
        <f t="shared" ref="AR16" si="154">MID($I$7,AR15,1)</f>
        <v/>
      </c>
      <c r="AS16" s="23" t="str">
        <f t="shared" ref="AS16" si="155">MID($I$7,AS15,1)</f>
        <v/>
      </c>
      <c r="AT16" s="23" t="str">
        <f t="shared" ref="AT16" si="156">MID($I$7,AT15,1)</f>
        <v/>
      </c>
      <c r="AU16" s="23" t="str">
        <f t="shared" ref="AU16" si="157">MID($I$7,AU15,1)</f>
        <v/>
      </c>
      <c r="AV16" s="23" t="str">
        <f t="shared" ref="AV16" si="158">MID($I$7,AV15,1)</f>
        <v/>
      </c>
      <c r="AW16" s="23" t="str">
        <f t="shared" ref="AW16" si="159">MID($I$7,AW15,1)</f>
        <v/>
      </c>
      <c r="AX16" s="23" t="str">
        <f t="shared" ref="AX16" si="160">MID($I$7,AX15,1)</f>
        <v/>
      </c>
      <c r="AY16" s="23" t="str">
        <f t="shared" ref="AY16" si="161">MID($I$7,AY15,1)</f>
        <v/>
      </c>
      <c r="AZ16" s="23" t="str">
        <f t="shared" ref="AZ16" si="162">MID($I$7,AZ15,1)</f>
        <v/>
      </c>
      <c r="BA16" s="23" t="str">
        <f t="shared" ref="BA16" si="163">MID($I$7,BA15,1)</f>
        <v/>
      </c>
      <c r="BB16" s="23" t="str">
        <f t="shared" ref="BB16" si="164">MID($I$7,BB15,1)</f>
        <v/>
      </c>
      <c r="BC16" s="23" t="str">
        <f t="shared" ref="BC16" si="165">MID($I$7,BC15,1)</f>
        <v/>
      </c>
      <c r="BD16" s="23" t="str">
        <f t="shared" ref="BD16" si="166">MID($I$7,BD15,1)</f>
        <v/>
      </c>
      <c r="BE16" s="23" t="str">
        <f t="shared" ref="BE16" si="167">MID($I$7,BE15,1)</f>
        <v/>
      </c>
      <c r="BF16" s="23" t="str">
        <f t="shared" ref="BF16" si="168">MID($I$7,BF15,1)</f>
        <v/>
      </c>
      <c r="BG16" s="23" t="str">
        <f t="shared" ref="BG16" si="169">MID($I$7,BG15,1)</f>
        <v/>
      </c>
      <c r="BH16" s="23" t="str">
        <f t="shared" ref="BH16" si="170">MID($I$7,BH15,1)</f>
        <v/>
      </c>
      <c r="BI16" s="23" t="str">
        <f t="shared" ref="BI16" si="171">MID($I$7,BI15,1)</f>
        <v/>
      </c>
      <c r="BJ16" s="543" t="str">
        <f t="shared" ref="BJ16" si="172">MID($I$7,BJ15,1)</f>
        <v/>
      </c>
      <c r="BK16" s="10" t="str">
        <f t="shared" ref="BK16" si="173">MID($I$7,BK15,1)</f>
        <v/>
      </c>
      <c r="BL16" s="10" t="str">
        <f t="shared" ref="BL16" si="174">MID($I$7,BL15,1)</f>
        <v/>
      </c>
      <c r="BM16" s="10" t="str">
        <f t="shared" ref="BM16" si="175">MID($I$7,BM15,1)</f>
        <v/>
      </c>
      <c r="BN16" s="10" t="str">
        <f t="shared" ref="BN16" si="176">MID($I$7,BN15,1)</f>
        <v/>
      </c>
      <c r="BO16" s="10" t="str">
        <f t="shared" ref="BO16" si="177">MID($I$7,BO15,1)</f>
        <v/>
      </c>
      <c r="BP16" s="10" t="str">
        <f t="shared" ref="BP16" si="178">MID($I$7,BP15,1)</f>
        <v/>
      </c>
      <c r="BQ16" s="10" t="str">
        <f t="shared" ref="BQ16" si="179">MID($I$7,BQ15,1)</f>
        <v/>
      </c>
      <c r="BR16" s="10" t="str">
        <f t="shared" ref="BR16" si="180">MID($I$7,BR15,1)</f>
        <v/>
      </c>
      <c r="BS16" s="10" t="str">
        <f t="shared" ref="BS16" si="181">MID($I$7,BS15,1)</f>
        <v/>
      </c>
      <c r="BT16" s="10" t="str">
        <f t="shared" ref="BT16" si="182">MID($I$7,BT15,1)</f>
        <v/>
      </c>
      <c r="BU16" s="10" t="str">
        <f t="shared" ref="BU16" si="183">MID($I$7,BU15,1)</f>
        <v/>
      </c>
      <c r="BV16" s="10" t="str">
        <f t="shared" ref="BV16" si="184">MID($I$7,BV15,1)</f>
        <v/>
      </c>
      <c r="BW16" s="10" t="str">
        <f t="shared" ref="BW16" si="185">MID($I$7,BW15,1)</f>
        <v/>
      </c>
      <c r="BX16" s="10" t="str">
        <f t="shared" ref="BX16" si="186">MID($I$7,BX15,1)</f>
        <v/>
      </c>
      <c r="BY16" s="10" t="str">
        <f t="shared" ref="BY16" si="187">MID($I$7,BY15,1)</f>
        <v/>
      </c>
      <c r="BZ16" s="10" t="str">
        <f t="shared" ref="BZ16" si="188">MID($I$7,BZ15,1)</f>
        <v/>
      </c>
      <c r="CA16" s="10" t="str">
        <f t="shared" ref="CA16" si="189">MID($I$7,CA15,1)</f>
        <v/>
      </c>
      <c r="CB16" s="10" t="str">
        <f t="shared" ref="CB16" si="190">MID($I$7,CB15,1)</f>
        <v/>
      </c>
      <c r="CC16" s="546" t="str">
        <f t="shared" ref="CC16" si="191">MID($I$7,CC15,1)</f>
        <v/>
      </c>
      <c r="CD16" s="10" t="str">
        <f t="shared" ref="CD16" si="192">MID($I$7,CD15,1)</f>
        <v/>
      </c>
      <c r="CE16" s="10" t="str">
        <f t="shared" ref="CE16" si="193">MID($I$7,CE15,1)</f>
        <v/>
      </c>
      <c r="CF16" s="23" t="str">
        <f t="shared" ref="CF16" si="194">MID($I$7,CF15,1)</f>
        <v/>
      </c>
      <c r="CG16" s="23" t="str">
        <f t="shared" ref="CG16" si="195">MID($I$7,CG15,1)</f>
        <v/>
      </c>
      <c r="CH16" s="23" t="str">
        <f t="shared" ref="CH16" si="196">MID($I$7,CH15,1)</f>
        <v/>
      </c>
      <c r="CI16" s="23" t="str">
        <f t="shared" ref="CI16" si="197">MID($I$7,CI15,1)</f>
        <v/>
      </c>
      <c r="CJ16" s="23" t="str">
        <f t="shared" ref="CJ16" si="198">MID($I$7,CJ15,1)</f>
        <v/>
      </c>
      <c r="CK16" s="23" t="str">
        <f t="shared" ref="CK16" si="199">MID($I$7,CK15,1)</f>
        <v/>
      </c>
      <c r="CL16" s="23" t="str">
        <f t="shared" ref="CL16" si="200">MID($I$7,CL15,1)</f>
        <v/>
      </c>
      <c r="CM16" s="23" t="str">
        <f t="shared" ref="CM16" si="201">MID($I$7,CM15,1)</f>
        <v/>
      </c>
      <c r="CN16" s="23" t="str">
        <f t="shared" ref="CN16" si="202">MID($I$7,CN15,1)</f>
        <v/>
      </c>
      <c r="CO16" s="23" t="str">
        <f t="shared" ref="CO16" si="203">MID($I$7,CO15,1)</f>
        <v/>
      </c>
      <c r="CP16" s="23" t="str">
        <f t="shared" ref="CP16" si="204">MID($I$7,CP15,1)</f>
        <v/>
      </c>
      <c r="CQ16" s="23" t="str">
        <f t="shared" ref="CQ16" si="205">MID($I$7,CQ15,1)</f>
        <v/>
      </c>
      <c r="CR16" s="23" t="str">
        <f t="shared" ref="CR16" si="206">MID($I$7,CR15,1)</f>
        <v/>
      </c>
      <c r="CS16" s="23" t="str">
        <f t="shared" ref="CS16" si="207">MID($I$7,CS15,1)</f>
        <v/>
      </c>
      <c r="CT16" s="23" t="str">
        <f t="shared" ref="CT16" si="208">MID($I$7,CT15,1)</f>
        <v/>
      </c>
      <c r="CU16" s="23" t="str">
        <f t="shared" ref="CU16" si="209">MID($I$7,CU15,1)</f>
        <v/>
      </c>
      <c r="CV16" s="23" t="str">
        <f t="shared" ref="CV16" si="210">MID($I$7,CV15,1)</f>
        <v/>
      </c>
      <c r="CW16" s="23" t="str">
        <f t="shared" ref="CW16" si="211">MID($I$7,CW15,1)</f>
        <v/>
      </c>
      <c r="CX16" s="533">
        <f>CW15</f>
        <v>300</v>
      </c>
      <c r="DE16" s="511"/>
      <c r="DF16" s="512"/>
    </row>
    <row r="17" spans="1:114">
      <c r="A17" s="533"/>
      <c r="B17" s="190" t="str">
        <f>IF(B16="","",IF(OR(B16="G",B16="C")=TRUE,"S",IF(OR(B16="A",B16="T")=TRUE,"W","/")))</f>
        <v/>
      </c>
      <c r="C17" s="23" t="str">
        <f t="shared" ref="C17:BN17" si="212">IF(C16="","",IF(OR(C16="G",C16="C")=TRUE,"S",IF(OR(C16="A",C16="T")=TRUE,"W","/")))</f>
        <v/>
      </c>
      <c r="D17" s="23" t="str">
        <f t="shared" si="212"/>
        <v/>
      </c>
      <c r="E17" s="23" t="str">
        <f t="shared" si="212"/>
        <v/>
      </c>
      <c r="F17" s="23" t="str">
        <f t="shared" si="212"/>
        <v/>
      </c>
      <c r="G17" s="23" t="str">
        <f t="shared" si="212"/>
        <v/>
      </c>
      <c r="H17" s="23" t="str">
        <f t="shared" si="212"/>
        <v/>
      </c>
      <c r="I17" s="23" t="str">
        <f t="shared" si="212"/>
        <v/>
      </c>
      <c r="J17" s="23" t="str">
        <f t="shared" si="212"/>
        <v/>
      </c>
      <c r="K17" s="23" t="str">
        <f t="shared" si="212"/>
        <v/>
      </c>
      <c r="L17" s="23" t="str">
        <f t="shared" si="212"/>
        <v/>
      </c>
      <c r="M17" s="23" t="str">
        <f t="shared" si="212"/>
        <v/>
      </c>
      <c r="N17" s="23" t="str">
        <f t="shared" si="212"/>
        <v/>
      </c>
      <c r="O17" s="23" t="str">
        <f t="shared" si="212"/>
        <v/>
      </c>
      <c r="P17" s="23" t="str">
        <f t="shared" si="212"/>
        <v/>
      </c>
      <c r="Q17" s="23" t="str">
        <f t="shared" si="212"/>
        <v/>
      </c>
      <c r="R17" s="23" t="str">
        <f t="shared" si="212"/>
        <v/>
      </c>
      <c r="S17" s="23" t="str">
        <f t="shared" si="212"/>
        <v/>
      </c>
      <c r="T17" s="23" t="str">
        <f t="shared" si="212"/>
        <v/>
      </c>
      <c r="U17" s="23" t="str">
        <f t="shared" si="212"/>
        <v/>
      </c>
      <c r="V17" s="543" t="str">
        <f t="shared" si="212"/>
        <v/>
      </c>
      <c r="W17" s="23" t="str">
        <f t="shared" si="212"/>
        <v/>
      </c>
      <c r="X17" s="23" t="str">
        <f t="shared" si="212"/>
        <v/>
      </c>
      <c r="Y17" s="23" t="str">
        <f t="shared" si="212"/>
        <v/>
      </c>
      <c r="Z17" s="23" t="str">
        <f t="shared" si="212"/>
        <v/>
      </c>
      <c r="AA17" s="23" t="str">
        <f t="shared" si="212"/>
        <v/>
      </c>
      <c r="AB17" s="23" t="str">
        <f t="shared" si="212"/>
        <v/>
      </c>
      <c r="AC17" s="23" t="str">
        <f t="shared" si="212"/>
        <v/>
      </c>
      <c r="AD17" s="23" t="str">
        <f t="shared" si="212"/>
        <v/>
      </c>
      <c r="AE17" s="23" t="str">
        <f t="shared" si="212"/>
        <v/>
      </c>
      <c r="AF17" s="23" t="str">
        <f t="shared" si="212"/>
        <v/>
      </c>
      <c r="AG17" s="23" t="str">
        <f t="shared" si="212"/>
        <v/>
      </c>
      <c r="AH17" s="23" t="str">
        <f t="shared" si="212"/>
        <v/>
      </c>
      <c r="AI17" s="23" t="str">
        <f t="shared" si="212"/>
        <v/>
      </c>
      <c r="AJ17" s="23" t="str">
        <f t="shared" si="212"/>
        <v/>
      </c>
      <c r="AK17" s="23" t="str">
        <f t="shared" si="212"/>
        <v/>
      </c>
      <c r="AL17" s="23" t="str">
        <f t="shared" si="212"/>
        <v/>
      </c>
      <c r="AM17" s="23" t="str">
        <f t="shared" si="212"/>
        <v/>
      </c>
      <c r="AN17" s="23" t="str">
        <f t="shared" si="212"/>
        <v/>
      </c>
      <c r="AO17" s="23" t="str">
        <f t="shared" si="212"/>
        <v/>
      </c>
      <c r="AP17" s="543" t="str">
        <f t="shared" si="212"/>
        <v/>
      </c>
      <c r="AQ17" s="10" t="str">
        <f t="shared" si="212"/>
        <v/>
      </c>
      <c r="AR17" s="23" t="str">
        <f t="shared" si="212"/>
        <v/>
      </c>
      <c r="AS17" s="23" t="str">
        <f t="shared" si="212"/>
        <v/>
      </c>
      <c r="AT17" s="23" t="str">
        <f t="shared" si="212"/>
        <v/>
      </c>
      <c r="AU17" s="23" t="str">
        <f t="shared" si="212"/>
        <v/>
      </c>
      <c r="AV17" s="23" t="str">
        <f t="shared" si="212"/>
        <v/>
      </c>
      <c r="AW17" s="23" t="str">
        <f t="shared" si="212"/>
        <v/>
      </c>
      <c r="AX17" s="23" t="str">
        <f t="shared" si="212"/>
        <v/>
      </c>
      <c r="AY17" s="23" t="str">
        <f t="shared" si="212"/>
        <v/>
      </c>
      <c r="AZ17" s="23" t="str">
        <f t="shared" si="212"/>
        <v/>
      </c>
      <c r="BA17" s="23" t="str">
        <f t="shared" si="212"/>
        <v/>
      </c>
      <c r="BB17" s="23" t="str">
        <f t="shared" si="212"/>
        <v/>
      </c>
      <c r="BC17" s="23" t="str">
        <f t="shared" si="212"/>
        <v/>
      </c>
      <c r="BD17" s="23" t="str">
        <f t="shared" si="212"/>
        <v/>
      </c>
      <c r="BE17" s="23" t="str">
        <f t="shared" si="212"/>
        <v/>
      </c>
      <c r="BF17" s="23" t="str">
        <f t="shared" si="212"/>
        <v/>
      </c>
      <c r="BG17" s="23" t="str">
        <f t="shared" si="212"/>
        <v/>
      </c>
      <c r="BH17" s="23" t="str">
        <f t="shared" si="212"/>
        <v/>
      </c>
      <c r="BI17" s="23" t="str">
        <f t="shared" si="212"/>
        <v/>
      </c>
      <c r="BJ17" s="543" t="str">
        <f t="shared" si="212"/>
        <v/>
      </c>
      <c r="BK17" s="10" t="str">
        <f t="shared" si="212"/>
        <v/>
      </c>
      <c r="BL17" s="10" t="str">
        <f t="shared" si="212"/>
        <v/>
      </c>
      <c r="BM17" s="10" t="str">
        <f t="shared" si="212"/>
        <v/>
      </c>
      <c r="BN17" s="10" t="str">
        <f t="shared" si="212"/>
        <v/>
      </c>
      <c r="BO17" s="10" t="str">
        <f t="shared" ref="BO17:CW17" si="213">IF(BO16="","",IF(OR(BO16="G",BO16="C")=TRUE,"S",IF(OR(BO16="A",BO16="T")=TRUE,"W","/")))</f>
        <v/>
      </c>
      <c r="BP17" s="10" t="str">
        <f t="shared" si="213"/>
        <v/>
      </c>
      <c r="BQ17" s="10" t="str">
        <f t="shared" si="213"/>
        <v/>
      </c>
      <c r="BR17" s="10" t="str">
        <f t="shared" si="213"/>
        <v/>
      </c>
      <c r="BS17" s="10" t="str">
        <f t="shared" si="213"/>
        <v/>
      </c>
      <c r="BT17" s="10" t="str">
        <f t="shared" si="213"/>
        <v/>
      </c>
      <c r="BU17" s="10" t="str">
        <f t="shared" si="213"/>
        <v/>
      </c>
      <c r="BV17" s="10" t="str">
        <f t="shared" si="213"/>
        <v/>
      </c>
      <c r="BW17" s="10" t="str">
        <f t="shared" si="213"/>
        <v/>
      </c>
      <c r="BX17" s="10" t="str">
        <f t="shared" si="213"/>
        <v/>
      </c>
      <c r="BY17" s="10" t="str">
        <f t="shared" si="213"/>
        <v/>
      </c>
      <c r="BZ17" s="10" t="str">
        <f t="shared" si="213"/>
        <v/>
      </c>
      <c r="CA17" s="10" t="str">
        <f t="shared" si="213"/>
        <v/>
      </c>
      <c r="CB17" s="10" t="str">
        <f t="shared" si="213"/>
        <v/>
      </c>
      <c r="CC17" s="546" t="str">
        <f t="shared" si="213"/>
        <v/>
      </c>
      <c r="CD17" s="10" t="str">
        <f t="shared" si="213"/>
        <v/>
      </c>
      <c r="CE17" s="10" t="str">
        <f t="shared" si="213"/>
        <v/>
      </c>
      <c r="CF17" s="23" t="str">
        <f t="shared" si="213"/>
        <v/>
      </c>
      <c r="CG17" s="23" t="str">
        <f t="shared" si="213"/>
        <v/>
      </c>
      <c r="CH17" s="23" t="str">
        <f t="shared" si="213"/>
        <v/>
      </c>
      <c r="CI17" s="23" t="str">
        <f t="shared" si="213"/>
        <v/>
      </c>
      <c r="CJ17" s="23" t="str">
        <f t="shared" si="213"/>
        <v/>
      </c>
      <c r="CK17" s="23" t="str">
        <f t="shared" si="213"/>
        <v/>
      </c>
      <c r="CL17" s="23" t="str">
        <f t="shared" si="213"/>
        <v/>
      </c>
      <c r="CM17" s="23" t="str">
        <f t="shared" si="213"/>
        <v/>
      </c>
      <c r="CN17" s="23" t="str">
        <f t="shared" si="213"/>
        <v/>
      </c>
      <c r="CO17" s="23" t="str">
        <f t="shared" si="213"/>
        <v/>
      </c>
      <c r="CP17" s="23" t="str">
        <f t="shared" si="213"/>
        <v/>
      </c>
      <c r="CQ17" s="23" t="str">
        <f t="shared" si="213"/>
        <v/>
      </c>
      <c r="CR17" s="23" t="str">
        <f t="shared" si="213"/>
        <v/>
      </c>
      <c r="CS17" s="23" t="str">
        <f t="shared" si="213"/>
        <v/>
      </c>
      <c r="CT17" s="23" t="str">
        <f t="shared" si="213"/>
        <v/>
      </c>
      <c r="CU17" s="23" t="str">
        <f t="shared" si="213"/>
        <v/>
      </c>
      <c r="CV17" s="23" t="str">
        <f t="shared" si="213"/>
        <v/>
      </c>
      <c r="CW17" s="23" t="str">
        <f t="shared" si="213"/>
        <v/>
      </c>
      <c r="CX17" s="533"/>
      <c r="DE17" s="511"/>
      <c r="DF17" s="512"/>
    </row>
    <row r="18" spans="1:114" s="510" customFormat="1">
      <c r="A18" s="532"/>
      <c r="B18" s="530">
        <f>$A19</f>
        <v>301</v>
      </c>
      <c r="C18" s="509">
        <f t="shared" ref="C18:AH18" si="214">$A19+B$9</f>
        <v>302</v>
      </c>
      <c r="D18" s="509">
        <f t="shared" si="214"/>
        <v>303</v>
      </c>
      <c r="E18" s="509">
        <f t="shared" si="214"/>
        <v>304</v>
      </c>
      <c r="F18" s="509">
        <f t="shared" si="214"/>
        <v>305</v>
      </c>
      <c r="G18" s="509">
        <f t="shared" si="214"/>
        <v>306</v>
      </c>
      <c r="H18" s="509">
        <f t="shared" si="214"/>
        <v>307</v>
      </c>
      <c r="I18" s="509">
        <f t="shared" si="214"/>
        <v>308</v>
      </c>
      <c r="J18" s="509">
        <f t="shared" si="214"/>
        <v>309</v>
      </c>
      <c r="K18" s="509">
        <f t="shared" si="214"/>
        <v>310</v>
      </c>
      <c r="L18" s="509">
        <f t="shared" si="214"/>
        <v>311</v>
      </c>
      <c r="M18" s="509">
        <f t="shared" si="214"/>
        <v>312</v>
      </c>
      <c r="N18" s="509">
        <f t="shared" si="214"/>
        <v>313</v>
      </c>
      <c r="O18" s="509">
        <f t="shared" si="214"/>
        <v>314</v>
      </c>
      <c r="P18" s="509">
        <f t="shared" si="214"/>
        <v>315</v>
      </c>
      <c r="Q18" s="509">
        <f t="shared" si="214"/>
        <v>316</v>
      </c>
      <c r="R18" s="509">
        <f t="shared" si="214"/>
        <v>317</v>
      </c>
      <c r="S18" s="509">
        <f t="shared" si="214"/>
        <v>318</v>
      </c>
      <c r="T18" s="509">
        <f t="shared" si="214"/>
        <v>319</v>
      </c>
      <c r="U18" s="509">
        <f t="shared" si="214"/>
        <v>320</v>
      </c>
      <c r="V18" s="544">
        <f t="shared" si="214"/>
        <v>321</v>
      </c>
      <c r="W18" s="509">
        <f t="shared" si="214"/>
        <v>322</v>
      </c>
      <c r="X18" s="509">
        <f t="shared" si="214"/>
        <v>323</v>
      </c>
      <c r="Y18" s="509">
        <f t="shared" si="214"/>
        <v>324</v>
      </c>
      <c r="Z18" s="509">
        <f t="shared" si="214"/>
        <v>325</v>
      </c>
      <c r="AA18" s="509">
        <f t="shared" si="214"/>
        <v>326</v>
      </c>
      <c r="AB18" s="509">
        <f t="shared" si="214"/>
        <v>327</v>
      </c>
      <c r="AC18" s="509">
        <f t="shared" si="214"/>
        <v>328</v>
      </c>
      <c r="AD18" s="509">
        <f t="shared" si="214"/>
        <v>329</v>
      </c>
      <c r="AE18" s="509">
        <f t="shared" si="214"/>
        <v>330</v>
      </c>
      <c r="AF18" s="509">
        <f t="shared" si="214"/>
        <v>331</v>
      </c>
      <c r="AG18" s="509">
        <f t="shared" si="214"/>
        <v>332</v>
      </c>
      <c r="AH18" s="509">
        <f t="shared" si="214"/>
        <v>333</v>
      </c>
      <c r="AI18" s="509">
        <f t="shared" ref="AI18:BN18" si="215">$A19+AH$9</f>
        <v>334</v>
      </c>
      <c r="AJ18" s="509">
        <f t="shared" si="215"/>
        <v>335</v>
      </c>
      <c r="AK18" s="509">
        <f t="shared" si="215"/>
        <v>336</v>
      </c>
      <c r="AL18" s="509">
        <f t="shared" si="215"/>
        <v>337</v>
      </c>
      <c r="AM18" s="509">
        <f t="shared" si="215"/>
        <v>338</v>
      </c>
      <c r="AN18" s="509">
        <f t="shared" si="215"/>
        <v>339</v>
      </c>
      <c r="AO18" s="509">
        <f t="shared" si="215"/>
        <v>340</v>
      </c>
      <c r="AP18" s="544">
        <f t="shared" si="215"/>
        <v>341</v>
      </c>
      <c r="AQ18" s="531">
        <f t="shared" si="215"/>
        <v>342</v>
      </c>
      <c r="AR18" s="509">
        <f t="shared" si="215"/>
        <v>343</v>
      </c>
      <c r="AS18" s="509">
        <f t="shared" si="215"/>
        <v>344</v>
      </c>
      <c r="AT18" s="509">
        <f t="shared" si="215"/>
        <v>345</v>
      </c>
      <c r="AU18" s="509">
        <f t="shared" si="215"/>
        <v>346</v>
      </c>
      <c r="AV18" s="509">
        <f t="shared" si="215"/>
        <v>347</v>
      </c>
      <c r="AW18" s="509">
        <f t="shared" si="215"/>
        <v>348</v>
      </c>
      <c r="AX18" s="509">
        <f t="shared" si="215"/>
        <v>349</v>
      </c>
      <c r="AY18" s="509">
        <f t="shared" si="215"/>
        <v>350</v>
      </c>
      <c r="AZ18" s="509">
        <f t="shared" si="215"/>
        <v>351</v>
      </c>
      <c r="BA18" s="509">
        <f t="shared" si="215"/>
        <v>352</v>
      </c>
      <c r="BB18" s="509">
        <f t="shared" si="215"/>
        <v>353</v>
      </c>
      <c r="BC18" s="509">
        <f t="shared" si="215"/>
        <v>354</v>
      </c>
      <c r="BD18" s="509">
        <f t="shared" si="215"/>
        <v>355</v>
      </c>
      <c r="BE18" s="509">
        <f t="shared" si="215"/>
        <v>356</v>
      </c>
      <c r="BF18" s="509">
        <f t="shared" si="215"/>
        <v>357</v>
      </c>
      <c r="BG18" s="509">
        <f t="shared" si="215"/>
        <v>358</v>
      </c>
      <c r="BH18" s="509">
        <f t="shared" si="215"/>
        <v>359</v>
      </c>
      <c r="BI18" s="509">
        <f t="shared" si="215"/>
        <v>360</v>
      </c>
      <c r="BJ18" s="544">
        <f t="shared" si="215"/>
        <v>361</v>
      </c>
      <c r="BK18" s="531">
        <f t="shared" si="215"/>
        <v>362</v>
      </c>
      <c r="BL18" s="531">
        <f t="shared" si="215"/>
        <v>363</v>
      </c>
      <c r="BM18" s="531">
        <f t="shared" si="215"/>
        <v>364</v>
      </c>
      <c r="BN18" s="531">
        <f t="shared" si="215"/>
        <v>365</v>
      </c>
      <c r="BO18" s="531">
        <f t="shared" ref="BO18:CT18" si="216">$A19+BN$9</f>
        <v>366</v>
      </c>
      <c r="BP18" s="531">
        <f t="shared" si="216"/>
        <v>367</v>
      </c>
      <c r="BQ18" s="531">
        <f t="shared" si="216"/>
        <v>368</v>
      </c>
      <c r="BR18" s="531">
        <f t="shared" si="216"/>
        <v>369</v>
      </c>
      <c r="BS18" s="531">
        <f t="shared" si="216"/>
        <v>370</v>
      </c>
      <c r="BT18" s="531">
        <f t="shared" si="216"/>
        <v>371</v>
      </c>
      <c r="BU18" s="531">
        <f t="shared" si="216"/>
        <v>372</v>
      </c>
      <c r="BV18" s="531">
        <f t="shared" si="216"/>
        <v>373</v>
      </c>
      <c r="BW18" s="531">
        <f t="shared" si="216"/>
        <v>374</v>
      </c>
      <c r="BX18" s="531">
        <f t="shared" si="216"/>
        <v>375</v>
      </c>
      <c r="BY18" s="531">
        <f t="shared" si="216"/>
        <v>376</v>
      </c>
      <c r="BZ18" s="531">
        <f t="shared" si="216"/>
        <v>377</v>
      </c>
      <c r="CA18" s="531">
        <f t="shared" si="216"/>
        <v>378</v>
      </c>
      <c r="CB18" s="531">
        <f t="shared" si="216"/>
        <v>379</v>
      </c>
      <c r="CC18" s="547">
        <f t="shared" si="216"/>
        <v>380</v>
      </c>
      <c r="CD18" s="531">
        <f t="shared" si="216"/>
        <v>381</v>
      </c>
      <c r="CE18" s="531">
        <f t="shared" si="216"/>
        <v>382</v>
      </c>
      <c r="CF18" s="509">
        <f t="shared" si="216"/>
        <v>383</v>
      </c>
      <c r="CG18" s="509">
        <f t="shared" si="216"/>
        <v>384</v>
      </c>
      <c r="CH18" s="509">
        <f t="shared" si="216"/>
        <v>385</v>
      </c>
      <c r="CI18" s="509">
        <f t="shared" si="216"/>
        <v>386</v>
      </c>
      <c r="CJ18" s="509">
        <f t="shared" si="216"/>
        <v>387</v>
      </c>
      <c r="CK18" s="509">
        <f t="shared" si="216"/>
        <v>388</v>
      </c>
      <c r="CL18" s="509">
        <f t="shared" si="216"/>
        <v>389</v>
      </c>
      <c r="CM18" s="509">
        <f t="shared" si="216"/>
        <v>390</v>
      </c>
      <c r="CN18" s="509">
        <f t="shared" si="216"/>
        <v>391</v>
      </c>
      <c r="CO18" s="509">
        <f t="shared" si="216"/>
        <v>392</v>
      </c>
      <c r="CP18" s="509">
        <f t="shared" si="216"/>
        <v>393</v>
      </c>
      <c r="CQ18" s="509">
        <f t="shared" si="216"/>
        <v>394</v>
      </c>
      <c r="CR18" s="509">
        <f t="shared" si="216"/>
        <v>395</v>
      </c>
      <c r="CS18" s="509">
        <f t="shared" si="216"/>
        <v>396</v>
      </c>
      <c r="CT18" s="509">
        <f t="shared" si="216"/>
        <v>397</v>
      </c>
      <c r="CU18" s="509">
        <f t="shared" ref="CU18:CW18" si="217">$A19+CT$9</f>
        <v>398</v>
      </c>
      <c r="CV18" s="509">
        <f t="shared" si="217"/>
        <v>399</v>
      </c>
      <c r="CW18" s="509">
        <f t="shared" si="217"/>
        <v>400</v>
      </c>
      <c r="CX18" s="532"/>
      <c r="CZ18" s="23"/>
      <c r="DE18" s="511"/>
      <c r="DF18" s="512"/>
      <c r="DG18" s="23"/>
      <c r="DH18" s="508"/>
      <c r="DI18" s="508"/>
      <c r="DJ18" s="508"/>
    </row>
    <row r="19" spans="1:114">
      <c r="A19" s="533">
        <v>301</v>
      </c>
      <c r="B19" s="190" t="str">
        <f>MID($I$7,B18,1)</f>
        <v/>
      </c>
      <c r="C19" s="23" t="str">
        <f t="shared" ref="C19" si="218">MID($I$7,C18,1)</f>
        <v/>
      </c>
      <c r="D19" s="23" t="str">
        <f t="shared" ref="D19" si="219">MID($I$7,D18,1)</f>
        <v/>
      </c>
      <c r="E19" s="23" t="str">
        <f t="shared" ref="E19" si="220">MID($I$7,E18,1)</f>
        <v/>
      </c>
      <c r="F19" s="23" t="str">
        <f t="shared" ref="F19" si="221">MID($I$7,F18,1)</f>
        <v/>
      </c>
      <c r="G19" s="23" t="str">
        <f t="shared" ref="G19" si="222">MID($I$7,G18,1)</f>
        <v/>
      </c>
      <c r="H19" s="23" t="str">
        <f t="shared" ref="H19" si="223">MID($I$7,H18,1)</f>
        <v/>
      </c>
      <c r="I19" s="23" t="str">
        <f t="shared" ref="I19" si="224">MID($I$7,I18,1)</f>
        <v/>
      </c>
      <c r="J19" s="23" t="str">
        <f t="shared" ref="J19" si="225">MID($I$7,J18,1)</f>
        <v/>
      </c>
      <c r="K19" s="23" t="str">
        <f t="shared" ref="K19" si="226">MID($I$7,K18,1)</f>
        <v/>
      </c>
      <c r="L19" s="23" t="str">
        <f t="shared" ref="L19" si="227">MID($I$7,L18,1)</f>
        <v/>
      </c>
      <c r="M19" s="23" t="str">
        <f t="shared" ref="M19" si="228">MID($I$7,M18,1)</f>
        <v/>
      </c>
      <c r="N19" s="23" t="str">
        <f t="shared" ref="N19" si="229">MID($I$7,N18,1)</f>
        <v/>
      </c>
      <c r="O19" s="23" t="str">
        <f t="shared" ref="O19" si="230">MID($I$7,O18,1)</f>
        <v/>
      </c>
      <c r="P19" s="23" t="str">
        <f t="shared" ref="P19" si="231">MID($I$7,P18,1)</f>
        <v/>
      </c>
      <c r="Q19" s="23" t="str">
        <f t="shared" ref="Q19" si="232">MID($I$7,Q18,1)</f>
        <v/>
      </c>
      <c r="R19" s="23" t="str">
        <f t="shared" ref="R19" si="233">MID($I$7,R18,1)</f>
        <v/>
      </c>
      <c r="S19" s="23" t="str">
        <f t="shared" ref="S19" si="234">MID($I$7,S18,1)</f>
        <v/>
      </c>
      <c r="T19" s="23" t="str">
        <f t="shared" ref="T19" si="235">MID($I$7,T18,1)</f>
        <v/>
      </c>
      <c r="U19" s="23" t="str">
        <f t="shared" ref="U19" si="236">MID($I$7,U18,1)</f>
        <v/>
      </c>
      <c r="V19" s="543" t="str">
        <f t="shared" ref="V19" si="237">MID($I$7,V18,1)</f>
        <v/>
      </c>
      <c r="W19" s="23" t="str">
        <f t="shared" ref="W19" si="238">MID($I$7,W18,1)</f>
        <v/>
      </c>
      <c r="X19" s="23" t="str">
        <f t="shared" ref="X19" si="239">MID($I$7,X18,1)</f>
        <v/>
      </c>
      <c r="Y19" s="23" t="str">
        <f t="shared" ref="Y19" si="240">MID($I$7,Y18,1)</f>
        <v/>
      </c>
      <c r="Z19" s="23" t="str">
        <f t="shared" ref="Z19" si="241">MID($I$7,Z18,1)</f>
        <v/>
      </c>
      <c r="AA19" s="23" t="str">
        <f t="shared" ref="AA19" si="242">MID($I$7,AA18,1)</f>
        <v/>
      </c>
      <c r="AB19" s="23" t="str">
        <f t="shared" ref="AB19" si="243">MID($I$7,AB18,1)</f>
        <v/>
      </c>
      <c r="AC19" s="23" t="str">
        <f t="shared" ref="AC19" si="244">MID($I$7,AC18,1)</f>
        <v/>
      </c>
      <c r="AD19" s="23" t="str">
        <f t="shared" ref="AD19" si="245">MID($I$7,AD18,1)</f>
        <v/>
      </c>
      <c r="AE19" s="23" t="str">
        <f t="shared" ref="AE19" si="246">MID($I$7,AE18,1)</f>
        <v/>
      </c>
      <c r="AF19" s="23" t="str">
        <f t="shared" ref="AF19" si="247">MID($I$7,AF18,1)</f>
        <v/>
      </c>
      <c r="AG19" s="23" t="str">
        <f t="shared" ref="AG19" si="248">MID($I$7,AG18,1)</f>
        <v/>
      </c>
      <c r="AH19" s="23" t="str">
        <f t="shared" ref="AH19" si="249">MID($I$7,AH18,1)</f>
        <v/>
      </c>
      <c r="AI19" s="23" t="str">
        <f t="shared" ref="AI19" si="250">MID($I$7,AI18,1)</f>
        <v/>
      </c>
      <c r="AJ19" s="23" t="str">
        <f t="shared" ref="AJ19" si="251">MID($I$7,AJ18,1)</f>
        <v/>
      </c>
      <c r="AK19" s="23" t="str">
        <f t="shared" ref="AK19" si="252">MID($I$7,AK18,1)</f>
        <v/>
      </c>
      <c r="AL19" s="23" t="str">
        <f t="shared" ref="AL19" si="253">MID($I$7,AL18,1)</f>
        <v/>
      </c>
      <c r="AM19" s="23" t="str">
        <f t="shared" ref="AM19" si="254">MID($I$7,AM18,1)</f>
        <v/>
      </c>
      <c r="AN19" s="23" t="str">
        <f t="shared" ref="AN19" si="255">MID($I$7,AN18,1)</f>
        <v/>
      </c>
      <c r="AO19" s="23" t="str">
        <f t="shared" ref="AO19" si="256">MID($I$7,AO18,1)</f>
        <v/>
      </c>
      <c r="AP19" s="543" t="str">
        <f t="shared" ref="AP19" si="257">MID($I$7,AP18,1)</f>
        <v/>
      </c>
      <c r="AQ19" s="10" t="str">
        <f t="shared" ref="AQ19" si="258">MID($I$7,AQ18,1)</f>
        <v/>
      </c>
      <c r="AR19" s="23" t="str">
        <f t="shared" ref="AR19" si="259">MID($I$7,AR18,1)</f>
        <v/>
      </c>
      <c r="AS19" s="23" t="str">
        <f t="shared" ref="AS19" si="260">MID($I$7,AS18,1)</f>
        <v/>
      </c>
      <c r="AT19" s="23" t="str">
        <f t="shared" ref="AT19" si="261">MID($I$7,AT18,1)</f>
        <v/>
      </c>
      <c r="AU19" s="23" t="str">
        <f t="shared" ref="AU19" si="262">MID($I$7,AU18,1)</f>
        <v/>
      </c>
      <c r="AV19" s="23" t="str">
        <f t="shared" ref="AV19" si="263">MID($I$7,AV18,1)</f>
        <v/>
      </c>
      <c r="AW19" s="23" t="str">
        <f t="shared" ref="AW19" si="264">MID($I$7,AW18,1)</f>
        <v/>
      </c>
      <c r="AX19" s="23" t="str">
        <f t="shared" ref="AX19" si="265">MID($I$7,AX18,1)</f>
        <v/>
      </c>
      <c r="AY19" s="23" t="str">
        <f t="shared" ref="AY19" si="266">MID($I$7,AY18,1)</f>
        <v/>
      </c>
      <c r="AZ19" s="23" t="str">
        <f t="shared" ref="AZ19" si="267">MID($I$7,AZ18,1)</f>
        <v/>
      </c>
      <c r="BA19" s="23" t="str">
        <f t="shared" ref="BA19" si="268">MID($I$7,BA18,1)</f>
        <v/>
      </c>
      <c r="BB19" s="23" t="str">
        <f t="shared" ref="BB19" si="269">MID($I$7,BB18,1)</f>
        <v/>
      </c>
      <c r="BC19" s="23" t="str">
        <f t="shared" ref="BC19" si="270">MID($I$7,BC18,1)</f>
        <v/>
      </c>
      <c r="BD19" s="23" t="str">
        <f t="shared" ref="BD19" si="271">MID($I$7,BD18,1)</f>
        <v/>
      </c>
      <c r="BE19" s="23" t="str">
        <f t="shared" ref="BE19" si="272">MID($I$7,BE18,1)</f>
        <v/>
      </c>
      <c r="BF19" s="23" t="str">
        <f t="shared" ref="BF19" si="273">MID($I$7,BF18,1)</f>
        <v/>
      </c>
      <c r="BG19" s="23" t="str">
        <f t="shared" ref="BG19" si="274">MID($I$7,BG18,1)</f>
        <v/>
      </c>
      <c r="BH19" s="23" t="str">
        <f t="shared" ref="BH19" si="275">MID($I$7,BH18,1)</f>
        <v/>
      </c>
      <c r="BI19" s="23" t="str">
        <f t="shared" ref="BI19" si="276">MID($I$7,BI18,1)</f>
        <v/>
      </c>
      <c r="BJ19" s="543" t="str">
        <f t="shared" ref="BJ19" si="277">MID($I$7,BJ18,1)</f>
        <v/>
      </c>
      <c r="BK19" s="10" t="str">
        <f t="shared" ref="BK19" si="278">MID($I$7,BK18,1)</f>
        <v/>
      </c>
      <c r="BL19" s="10" t="str">
        <f t="shared" ref="BL19" si="279">MID($I$7,BL18,1)</f>
        <v/>
      </c>
      <c r="BM19" s="10" t="str">
        <f t="shared" ref="BM19" si="280">MID($I$7,BM18,1)</f>
        <v/>
      </c>
      <c r="BN19" s="10" t="str">
        <f t="shared" ref="BN19" si="281">MID($I$7,BN18,1)</f>
        <v/>
      </c>
      <c r="BO19" s="10" t="str">
        <f t="shared" ref="BO19" si="282">MID($I$7,BO18,1)</f>
        <v/>
      </c>
      <c r="BP19" s="10" t="str">
        <f t="shared" ref="BP19" si="283">MID($I$7,BP18,1)</f>
        <v/>
      </c>
      <c r="BQ19" s="10" t="str">
        <f t="shared" ref="BQ19" si="284">MID($I$7,BQ18,1)</f>
        <v/>
      </c>
      <c r="BR19" s="10" t="str">
        <f t="shared" ref="BR19" si="285">MID($I$7,BR18,1)</f>
        <v/>
      </c>
      <c r="BS19" s="10" t="str">
        <f t="shared" ref="BS19" si="286">MID($I$7,BS18,1)</f>
        <v/>
      </c>
      <c r="BT19" s="10" t="str">
        <f t="shared" ref="BT19" si="287">MID($I$7,BT18,1)</f>
        <v/>
      </c>
      <c r="BU19" s="10" t="str">
        <f t="shared" ref="BU19" si="288">MID($I$7,BU18,1)</f>
        <v/>
      </c>
      <c r="BV19" s="10" t="str">
        <f t="shared" ref="BV19" si="289">MID($I$7,BV18,1)</f>
        <v/>
      </c>
      <c r="BW19" s="10" t="str">
        <f t="shared" ref="BW19" si="290">MID($I$7,BW18,1)</f>
        <v/>
      </c>
      <c r="BX19" s="10" t="str">
        <f t="shared" ref="BX19" si="291">MID($I$7,BX18,1)</f>
        <v/>
      </c>
      <c r="BY19" s="10" t="str">
        <f t="shared" ref="BY19" si="292">MID($I$7,BY18,1)</f>
        <v/>
      </c>
      <c r="BZ19" s="10" t="str">
        <f t="shared" ref="BZ19" si="293">MID($I$7,BZ18,1)</f>
        <v/>
      </c>
      <c r="CA19" s="10" t="str">
        <f t="shared" ref="CA19" si="294">MID($I$7,CA18,1)</f>
        <v/>
      </c>
      <c r="CB19" s="10" t="str">
        <f t="shared" ref="CB19" si="295">MID($I$7,CB18,1)</f>
        <v/>
      </c>
      <c r="CC19" s="546" t="str">
        <f t="shared" ref="CC19" si="296">MID($I$7,CC18,1)</f>
        <v/>
      </c>
      <c r="CD19" s="10" t="str">
        <f t="shared" ref="CD19" si="297">MID($I$7,CD18,1)</f>
        <v/>
      </c>
      <c r="CE19" s="10" t="str">
        <f t="shared" ref="CE19" si="298">MID($I$7,CE18,1)</f>
        <v/>
      </c>
      <c r="CF19" s="23" t="str">
        <f t="shared" ref="CF19" si="299">MID($I$7,CF18,1)</f>
        <v/>
      </c>
      <c r="CG19" s="23" t="str">
        <f t="shared" ref="CG19" si="300">MID($I$7,CG18,1)</f>
        <v/>
      </c>
      <c r="CH19" s="23" t="str">
        <f t="shared" ref="CH19" si="301">MID($I$7,CH18,1)</f>
        <v/>
      </c>
      <c r="CI19" s="23" t="str">
        <f t="shared" ref="CI19" si="302">MID($I$7,CI18,1)</f>
        <v/>
      </c>
      <c r="CJ19" s="23" t="str">
        <f t="shared" ref="CJ19" si="303">MID($I$7,CJ18,1)</f>
        <v/>
      </c>
      <c r="CK19" s="23" t="str">
        <f t="shared" ref="CK19" si="304">MID($I$7,CK18,1)</f>
        <v/>
      </c>
      <c r="CL19" s="23" t="str">
        <f t="shared" ref="CL19" si="305">MID($I$7,CL18,1)</f>
        <v/>
      </c>
      <c r="CM19" s="23" t="str">
        <f t="shared" ref="CM19" si="306">MID($I$7,CM18,1)</f>
        <v/>
      </c>
      <c r="CN19" s="23" t="str">
        <f t="shared" ref="CN19" si="307">MID($I$7,CN18,1)</f>
        <v/>
      </c>
      <c r="CO19" s="23" t="str">
        <f t="shared" ref="CO19" si="308">MID($I$7,CO18,1)</f>
        <v/>
      </c>
      <c r="CP19" s="23" t="str">
        <f t="shared" ref="CP19" si="309">MID($I$7,CP18,1)</f>
        <v/>
      </c>
      <c r="CQ19" s="23" t="str">
        <f t="shared" ref="CQ19" si="310">MID($I$7,CQ18,1)</f>
        <v/>
      </c>
      <c r="CR19" s="23" t="str">
        <f t="shared" ref="CR19" si="311">MID($I$7,CR18,1)</f>
        <v/>
      </c>
      <c r="CS19" s="23" t="str">
        <f t="shared" ref="CS19" si="312">MID($I$7,CS18,1)</f>
        <v/>
      </c>
      <c r="CT19" s="23" t="str">
        <f t="shared" ref="CT19" si="313">MID($I$7,CT18,1)</f>
        <v/>
      </c>
      <c r="CU19" s="23" t="str">
        <f t="shared" ref="CU19" si="314">MID($I$7,CU18,1)</f>
        <v/>
      </c>
      <c r="CV19" s="23" t="str">
        <f t="shared" ref="CV19" si="315">MID($I$7,CV18,1)</f>
        <v/>
      </c>
      <c r="CW19" s="23" t="str">
        <f t="shared" ref="CW19" si="316">MID($I$7,CW18,1)</f>
        <v/>
      </c>
      <c r="CX19" s="533">
        <f>CW18</f>
        <v>400</v>
      </c>
      <c r="DE19" s="511"/>
      <c r="DF19" s="512"/>
    </row>
    <row r="20" spans="1:114">
      <c r="A20" s="533"/>
      <c r="B20" s="190" t="str">
        <f>IF(B19="","",IF(OR(B19="G",B19="C")=TRUE,"S",IF(OR(B19="A",B19="T")=TRUE,"W","/")))</f>
        <v/>
      </c>
      <c r="C20" s="23" t="str">
        <f t="shared" ref="C20:BN20" si="317">IF(C19="","",IF(OR(C19="G",C19="C")=TRUE,"S",IF(OR(C19="A",C19="T")=TRUE,"W","/")))</f>
        <v/>
      </c>
      <c r="D20" s="23" t="str">
        <f t="shared" si="317"/>
        <v/>
      </c>
      <c r="E20" s="23" t="str">
        <f t="shared" si="317"/>
        <v/>
      </c>
      <c r="F20" s="23" t="str">
        <f t="shared" si="317"/>
        <v/>
      </c>
      <c r="G20" s="23" t="str">
        <f t="shared" si="317"/>
        <v/>
      </c>
      <c r="H20" s="23" t="str">
        <f t="shared" si="317"/>
        <v/>
      </c>
      <c r="I20" s="23" t="str">
        <f t="shared" si="317"/>
        <v/>
      </c>
      <c r="J20" s="23" t="str">
        <f t="shared" si="317"/>
        <v/>
      </c>
      <c r="K20" s="23" t="str">
        <f t="shared" si="317"/>
        <v/>
      </c>
      <c r="L20" s="23" t="str">
        <f t="shared" si="317"/>
        <v/>
      </c>
      <c r="M20" s="23" t="str">
        <f t="shared" si="317"/>
        <v/>
      </c>
      <c r="N20" s="23" t="str">
        <f t="shared" si="317"/>
        <v/>
      </c>
      <c r="O20" s="23" t="str">
        <f t="shared" si="317"/>
        <v/>
      </c>
      <c r="P20" s="23" t="str">
        <f t="shared" si="317"/>
        <v/>
      </c>
      <c r="Q20" s="23" t="str">
        <f t="shared" si="317"/>
        <v/>
      </c>
      <c r="R20" s="23" t="str">
        <f t="shared" si="317"/>
        <v/>
      </c>
      <c r="S20" s="23" t="str">
        <f t="shared" si="317"/>
        <v/>
      </c>
      <c r="T20" s="23" t="str">
        <f t="shared" si="317"/>
        <v/>
      </c>
      <c r="U20" s="23" t="str">
        <f t="shared" si="317"/>
        <v/>
      </c>
      <c r="V20" s="543" t="str">
        <f t="shared" si="317"/>
        <v/>
      </c>
      <c r="W20" s="23" t="str">
        <f t="shared" si="317"/>
        <v/>
      </c>
      <c r="X20" s="23" t="str">
        <f t="shared" si="317"/>
        <v/>
      </c>
      <c r="Y20" s="23" t="str">
        <f t="shared" si="317"/>
        <v/>
      </c>
      <c r="Z20" s="23" t="str">
        <f t="shared" si="317"/>
        <v/>
      </c>
      <c r="AA20" s="23" t="str">
        <f t="shared" si="317"/>
        <v/>
      </c>
      <c r="AB20" s="23" t="str">
        <f t="shared" si="317"/>
        <v/>
      </c>
      <c r="AC20" s="23" t="str">
        <f t="shared" si="317"/>
        <v/>
      </c>
      <c r="AD20" s="23" t="str">
        <f t="shared" si="317"/>
        <v/>
      </c>
      <c r="AE20" s="23" t="str">
        <f t="shared" si="317"/>
        <v/>
      </c>
      <c r="AF20" s="23" t="str">
        <f t="shared" si="317"/>
        <v/>
      </c>
      <c r="AG20" s="23" t="str">
        <f t="shared" si="317"/>
        <v/>
      </c>
      <c r="AH20" s="23" t="str">
        <f t="shared" si="317"/>
        <v/>
      </c>
      <c r="AI20" s="23" t="str">
        <f t="shared" si="317"/>
        <v/>
      </c>
      <c r="AJ20" s="23" t="str">
        <f t="shared" si="317"/>
        <v/>
      </c>
      <c r="AK20" s="23" t="str">
        <f t="shared" si="317"/>
        <v/>
      </c>
      <c r="AL20" s="23" t="str">
        <f t="shared" si="317"/>
        <v/>
      </c>
      <c r="AM20" s="23" t="str">
        <f t="shared" si="317"/>
        <v/>
      </c>
      <c r="AN20" s="23" t="str">
        <f t="shared" si="317"/>
        <v/>
      </c>
      <c r="AO20" s="23" t="str">
        <f t="shared" si="317"/>
        <v/>
      </c>
      <c r="AP20" s="543" t="str">
        <f t="shared" si="317"/>
        <v/>
      </c>
      <c r="AQ20" s="10" t="str">
        <f t="shared" si="317"/>
        <v/>
      </c>
      <c r="AR20" s="23" t="str">
        <f t="shared" si="317"/>
        <v/>
      </c>
      <c r="AS20" s="23" t="str">
        <f t="shared" si="317"/>
        <v/>
      </c>
      <c r="AT20" s="23" t="str">
        <f t="shared" si="317"/>
        <v/>
      </c>
      <c r="AU20" s="23" t="str">
        <f t="shared" si="317"/>
        <v/>
      </c>
      <c r="AV20" s="23" t="str">
        <f t="shared" si="317"/>
        <v/>
      </c>
      <c r="AW20" s="23" t="str">
        <f t="shared" si="317"/>
        <v/>
      </c>
      <c r="AX20" s="23" t="str">
        <f t="shared" si="317"/>
        <v/>
      </c>
      <c r="AY20" s="23" t="str">
        <f t="shared" si="317"/>
        <v/>
      </c>
      <c r="AZ20" s="23" t="str">
        <f t="shared" si="317"/>
        <v/>
      </c>
      <c r="BA20" s="23" t="str">
        <f t="shared" si="317"/>
        <v/>
      </c>
      <c r="BB20" s="23" t="str">
        <f t="shared" si="317"/>
        <v/>
      </c>
      <c r="BC20" s="23" t="str">
        <f t="shared" si="317"/>
        <v/>
      </c>
      <c r="BD20" s="23" t="str">
        <f t="shared" si="317"/>
        <v/>
      </c>
      <c r="BE20" s="23" t="str">
        <f t="shared" si="317"/>
        <v/>
      </c>
      <c r="BF20" s="23" t="str">
        <f t="shared" si="317"/>
        <v/>
      </c>
      <c r="BG20" s="23" t="str">
        <f t="shared" si="317"/>
        <v/>
      </c>
      <c r="BH20" s="23" t="str">
        <f t="shared" si="317"/>
        <v/>
      </c>
      <c r="BI20" s="23" t="str">
        <f t="shared" si="317"/>
        <v/>
      </c>
      <c r="BJ20" s="543" t="str">
        <f t="shared" si="317"/>
        <v/>
      </c>
      <c r="BK20" s="10" t="str">
        <f t="shared" si="317"/>
        <v/>
      </c>
      <c r="BL20" s="10" t="str">
        <f t="shared" si="317"/>
        <v/>
      </c>
      <c r="BM20" s="10" t="str">
        <f t="shared" si="317"/>
        <v/>
      </c>
      <c r="BN20" s="10" t="str">
        <f t="shared" si="317"/>
        <v/>
      </c>
      <c r="BO20" s="10" t="str">
        <f t="shared" ref="BO20:CW20" si="318">IF(BO19="","",IF(OR(BO19="G",BO19="C")=TRUE,"S",IF(OR(BO19="A",BO19="T")=TRUE,"W","/")))</f>
        <v/>
      </c>
      <c r="BP20" s="10" t="str">
        <f t="shared" si="318"/>
        <v/>
      </c>
      <c r="BQ20" s="10" t="str">
        <f t="shared" si="318"/>
        <v/>
      </c>
      <c r="BR20" s="10" t="str">
        <f t="shared" si="318"/>
        <v/>
      </c>
      <c r="BS20" s="10" t="str">
        <f t="shared" si="318"/>
        <v/>
      </c>
      <c r="BT20" s="10" t="str">
        <f t="shared" si="318"/>
        <v/>
      </c>
      <c r="BU20" s="10" t="str">
        <f t="shared" si="318"/>
        <v/>
      </c>
      <c r="BV20" s="10" t="str">
        <f t="shared" si="318"/>
        <v/>
      </c>
      <c r="BW20" s="10" t="str">
        <f t="shared" si="318"/>
        <v/>
      </c>
      <c r="BX20" s="10" t="str">
        <f t="shared" si="318"/>
        <v/>
      </c>
      <c r="BY20" s="10" t="str">
        <f t="shared" si="318"/>
        <v/>
      </c>
      <c r="BZ20" s="10" t="str">
        <f t="shared" si="318"/>
        <v/>
      </c>
      <c r="CA20" s="10" t="str">
        <f t="shared" si="318"/>
        <v/>
      </c>
      <c r="CB20" s="10" t="str">
        <f t="shared" si="318"/>
        <v/>
      </c>
      <c r="CC20" s="546" t="str">
        <f t="shared" si="318"/>
        <v/>
      </c>
      <c r="CD20" s="10" t="str">
        <f t="shared" si="318"/>
        <v/>
      </c>
      <c r="CE20" s="10" t="str">
        <f t="shared" si="318"/>
        <v/>
      </c>
      <c r="CF20" s="23" t="str">
        <f t="shared" si="318"/>
        <v/>
      </c>
      <c r="CG20" s="23" t="str">
        <f t="shared" si="318"/>
        <v/>
      </c>
      <c r="CH20" s="23" t="str">
        <f t="shared" si="318"/>
        <v/>
      </c>
      <c r="CI20" s="23" t="str">
        <f t="shared" si="318"/>
        <v/>
      </c>
      <c r="CJ20" s="23" t="str">
        <f t="shared" si="318"/>
        <v/>
      </c>
      <c r="CK20" s="23" t="str">
        <f t="shared" si="318"/>
        <v/>
      </c>
      <c r="CL20" s="23" t="str">
        <f t="shared" si="318"/>
        <v/>
      </c>
      <c r="CM20" s="23" t="str">
        <f t="shared" si="318"/>
        <v/>
      </c>
      <c r="CN20" s="23" t="str">
        <f t="shared" si="318"/>
        <v/>
      </c>
      <c r="CO20" s="23" t="str">
        <f t="shared" si="318"/>
        <v/>
      </c>
      <c r="CP20" s="23" t="str">
        <f t="shared" si="318"/>
        <v/>
      </c>
      <c r="CQ20" s="23" t="str">
        <f t="shared" si="318"/>
        <v/>
      </c>
      <c r="CR20" s="23" t="str">
        <f t="shared" si="318"/>
        <v/>
      </c>
      <c r="CS20" s="23" t="str">
        <f t="shared" si="318"/>
        <v/>
      </c>
      <c r="CT20" s="23" t="str">
        <f t="shared" si="318"/>
        <v/>
      </c>
      <c r="CU20" s="23" t="str">
        <f t="shared" si="318"/>
        <v/>
      </c>
      <c r="CV20" s="23" t="str">
        <f t="shared" si="318"/>
        <v/>
      </c>
      <c r="CW20" s="23" t="str">
        <f t="shared" si="318"/>
        <v/>
      </c>
      <c r="CX20" s="533"/>
      <c r="DE20" s="512" t="str">
        <f>IF(DF20="","",#REF!&amp;""&amp;"_NO10")</f>
        <v/>
      </c>
      <c r="DF20" s="512"/>
      <c r="DG20" s="512"/>
    </row>
    <row r="21" spans="1:114" s="510" customFormat="1">
      <c r="A21" s="532"/>
      <c r="B21" s="530">
        <f>$A22</f>
        <v>401</v>
      </c>
      <c r="C21" s="509">
        <f t="shared" ref="C21:AH21" si="319">$A22+B$9</f>
        <v>402</v>
      </c>
      <c r="D21" s="509">
        <f t="shared" si="319"/>
        <v>403</v>
      </c>
      <c r="E21" s="509">
        <f t="shared" si="319"/>
        <v>404</v>
      </c>
      <c r="F21" s="509">
        <f t="shared" si="319"/>
        <v>405</v>
      </c>
      <c r="G21" s="509">
        <f t="shared" si="319"/>
        <v>406</v>
      </c>
      <c r="H21" s="509">
        <f t="shared" si="319"/>
        <v>407</v>
      </c>
      <c r="I21" s="509">
        <f t="shared" si="319"/>
        <v>408</v>
      </c>
      <c r="J21" s="509">
        <f t="shared" si="319"/>
        <v>409</v>
      </c>
      <c r="K21" s="509">
        <f t="shared" si="319"/>
        <v>410</v>
      </c>
      <c r="L21" s="509">
        <f t="shared" si="319"/>
        <v>411</v>
      </c>
      <c r="M21" s="509">
        <f t="shared" si="319"/>
        <v>412</v>
      </c>
      <c r="N21" s="509">
        <f t="shared" si="319"/>
        <v>413</v>
      </c>
      <c r="O21" s="509">
        <f t="shared" si="319"/>
        <v>414</v>
      </c>
      <c r="P21" s="509">
        <f t="shared" si="319"/>
        <v>415</v>
      </c>
      <c r="Q21" s="509">
        <f t="shared" si="319"/>
        <v>416</v>
      </c>
      <c r="R21" s="509">
        <f t="shared" si="319"/>
        <v>417</v>
      </c>
      <c r="S21" s="509">
        <f t="shared" si="319"/>
        <v>418</v>
      </c>
      <c r="T21" s="509">
        <f t="shared" si="319"/>
        <v>419</v>
      </c>
      <c r="U21" s="509">
        <f t="shared" si="319"/>
        <v>420</v>
      </c>
      <c r="V21" s="544">
        <f t="shared" si="319"/>
        <v>421</v>
      </c>
      <c r="W21" s="509">
        <f t="shared" si="319"/>
        <v>422</v>
      </c>
      <c r="X21" s="509">
        <f t="shared" si="319"/>
        <v>423</v>
      </c>
      <c r="Y21" s="509">
        <f t="shared" si="319"/>
        <v>424</v>
      </c>
      <c r="Z21" s="509">
        <f t="shared" si="319"/>
        <v>425</v>
      </c>
      <c r="AA21" s="509">
        <f t="shared" si="319"/>
        <v>426</v>
      </c>
      <c r="AB21" s="509">
        <f t="shared" si="319"/>
        <v>427</v>
      </c>
      <c r="AC21" s="509">
        <f t="shared" si="319"/>
        <v>428</v>
      </c>
      <c r="AD21" s="509">
        <f t="shared" si="319"/>
        <v>429</v>
      </c>
      <c r="AE21" s="509">
        <f t="shared" si="319"/>
        <v>430</v>
      </c>
      <c r="AF21" s="509">
        <f t="shared" si="319"/>
        <v>431</v>
      </c>
      <c r="AG21" s="509">
        <f t="shared" si="319"/>
        <v>432</v>
      </c>
      <c r="AH21" s="509">
        <f t="shared" si="319"/>
        <v>433</v>
      </c>
      <c r="AI21" s="509">
        <f t="shared" ref="AI21:BN21" si="320">$A22+AH$9</f>
        <v>434</v>
      </c>
      <c r="AJ21" s="509">
        <f t="shared" si="320"/>
        <v>435</v>
      </c>
      <c r="AK21" s="509">
        <f t="shared" si="320"/>
        <v>436</v>
      </c>
      <c r="AL21" s="509">
        <f t="shared" si="320"/>
        <v>437</v>
      </c>
      <c r="AM21" s="509">
        <f t="shared" si="320"/>
        <v>438</v>
      </c>
      <c r="AN21" s="509">
        <f t="shared" si="320"/>
        <v>439</v>
      </c>
      <c r="AO21" s="509">
        <f t="shared" si="320"/>
        <v>440</v>
      </c>
      <c r="AP21" s="544">
        <f t="shared" si="320"/>
        <v>441</v>
      </c>
      <c r="AQ21" s="531">
        <f t="shared" si="320"/>
        <v>442</v>
      </c>
      <c r="AR21" s="509">
        <f t="shared" si="320"/>
        <v>443</v>
      </c>
      <c r="AS21" s="509">
        <f t="shared" si="320"/>
        <v>444</v>
      </c>
      <c r="AT21" s="509">
        <f t="shared" si="320"/>
        <v>445</v>
      </c>
      <c r="AU21" s="509">
        <f t="shared" si="320"/>
        <v>446</v>
      </c>
      <c r="AV21" s="509">
        <f t="shared" si="320"/>
        <v>447</v>
      </c>
      <c r="AW21" s="509">
        <f t="shared" si="320"/>
        <v>448</v>
      </c>
      <c r="AX21" s="509">
        <f t="shared" si="320"/>
        <v>449</v>
      </c>
      <c r="AY21" s="509">
        <f t="shared" si="320"/>
        <v>450</v>
      </c>
      <c r="AZ21" s="509">
        <f t="shared" si="320"/>
        <v>451</v>
      </c>
      <c r="BA21" s="509">
        <f t="shared" si="320"/>
        <v>452</v>
      </c>
      <c r="BB21" s="509">
        <f t="shared" si="320"/>
        <v>453</v>
      </c>
      <c r="BC21" s="509">
        <f t="shared" si="320"/>
        <v>454</v>
      </c>
      <c r="BD21" s="509">
        <f t="shared" si="320"/>
        <v>455</v>
      </c>
      <c r="BE21" s="509">
        <f t="shared" si="320"/>
        <v>456</v>
      </c>
      <c r="BF21" s="509">
        <f t="shared" si="320"/>
        <v>457</v>
      </c>
      <c r="BG21" s="509">
        <f t="shared" si="320"/>
        <v>458</v>
      </c>
      <c r="BH21" s="509">
        <f t="shared" si="320"/>
        <v>459</v>
      </c>
      <c r="BI21" s="509">
        <f t="shared" si="320"/>
        <v>460</v>
      </c>
      <c r="BJ21" s="544">
        <f t="shared" si="320"/>
        <v>461</v>
      </c>
      <c r="BK21" s="531">
        <f t="shared" si="320"/>
        <v>462</v>
      </c>
      <c r="BL21" s="531">
        <f t="shared" si="320"/>
        <v>463</v>
      </c>
      <c r="BM21" s="531">
        <f t="shared" si="320"/>
        <v>464</v>
      </c>
      <c r="BN21" s="531">
        <f t="shared" si="320"/>
        <v>465</v>
      </c>
      <c r="BO21" s="531">
        <f t="shared" ref="BO21:CT21" si="321">$A22+BN$9</f>
        <v>466</v>
      </c>
      <c r="BP21" s="531">
        <f t="shared" si="321"/>
        <v>467</v>
      </c>
      <c r="BQ21" s="531">
        <f t="shared" si="321"/>
        <v>468</v>
      </c>
      <c r="BR21" s="531">
        <f t="shared" si="321"/>
        <v>469</v>
      </c>
      <c r="BS21" s="531">
        <f t="shared" si="321"/>
        <v>470</v>
      </c>
      <c r="BT21" s="531">
        <f t="shared" si="321"/>
        <v>471</v>
      </c>
      <c r="BU21" s="531">
        <f t="shared" si="321"/>
        <v>472</v>
      </c>
      <c r="BV21" s="531">
        <f t="shared" si="321"/>
        <v>473</v>
      </c>
      <c r="BW21" s="531">
        <f t="shared" si="321"/>
        <v>474</v>
      </c>
      <c r="BX21" s="531">
        <f t="shared" si="321"/>
        <v>475</v>
      </c>
      <c r="BY21" s="531">
        <f t="shared" si="321"/>
        <v>476</v>
      </c>
      <c r="BZ21" s="531">
        <f t="shared" si="321"/>
        <v>477</v>
      </c>
      <c r="CA21" s="531">
        <f t="shared" si="321"/>
        <v>478</v>
      </c>
      <c r="CB21" s="531">
        <f t="shared" si="321"/>
        <v>479</v>
      </c>
      <c r="CC21" s="547">
        <f t="shared" si="321"/>
        <v>480</v>
      </c>
      <c r="CD21" s="531">
        <f t="shared" si="321"/>
        <v>481</v>
      </c>
      <c r="CE21" s="531">
        <f t="shared" si="321"/>
        <v>482</v>
      </c>
      <c r="CF21" s="509">
        <f t="shared" si="321"/>
        <v>483</v>
      </c>
      <c r="CG21" s="509">
        <f t="shared" si="321"/>
        <v>484</v>
      </c>
      <c r="CH21" s="509">
        <f t="shared" si="321"/>
        <v>485</v>
      </c>
      <c r="CI21" s="509">
        <f t="shared" si="321"/>
        <v>486</v>
      </c>
      <c r="CJ21" s="509">
        <f t="shared" si="321"/>
        <v>487</v>
      </c>
      <c r="CK21" s="509">
        <f t="shared" si="321"/>
        <v>488</v>
      </c>
      <c r="CL21" s="509">
        <f t="shared" si="321"/>
        <v>489</v>
      </c>
      <c r="CM21" s="509">
        <f t="shared" si="321"/>
        <v>490</v>
      </c>
      <c r="CN21" s="509">
        <f t="shared" si="321"/>
        <v>491</v>
      </c>
      <c r="CO21" s="509">
        <f t="shared" si="321"/>
        <v>492</v>
      </c>
      <c r="CP21" s="509">
        <f t="shared" si="321"/>
        <v>493</v>
      </c>
      <c r="CQ21" s="509">
        <f t="shared" si="321"/>
        <v>494</v>
      </c>
      <c r="CR21" s="509">
        <f t="shared" si="321"/>
        <v>495</v>
      </c>
      <c r="CS21" s="509">
        <f t="shared" si="321"/>
        <v>496</v>
      </c>
      <c r="CT21" s="509">
        <f t="shared" si="321"/>
        <v>497</v>
      </c>
      <c r="CU21" s="509">
        <f t="shared" ref="CU21:CW21" si="322">$A22+CT$9</f>
        <v>498</v>
      </c>
      <c r="CV21" s="509">
        <f t="shared" si="322"/>
        <v>499</v>
      </c>
      <c r="CW21" s="509">
        <f t="shared" si="322"/>
        <v>500</v>
      </c>
      <c r="CX21" s="532"/>
      <c r="CZ21" s="23"/>
      <c r="DE21" s="512"/>
      <c r="DF21" s="508"/>
      <c r="DG21" s="508"/>
      <c r="DH21" s="508"/>
      <c r="DI21" s="508"/>
      <c r="DJ21" s="508"/>
    </row>
    <row r="22" spans="1:114">
      <c r="A22" s="533">
        <v>401</v>
      </c>
      <c r="B22" s="190" t="str">
        <f>MID($I$7,B21,1)</f>
        <v/>
      </c>
      <c r="C22" s="23" t="str">
        <f t="shared" ref="C22" si="323">MID($I$7,C21,1)</f>
        <v/>
      </c>
      <c r="D22" s="23" t="str">
        <f t="shared" ref="D22" si="324">MID($I$7,D21,1)</f>
        <v/>
      </c>
      <c r="E22" s="23" t="str">
        <f t="shared" ref="E22" si="325">MID($I$7,E21,1)</f>
        <v/>
      </c>
      <c r="F22" s="23" t="str">
        <f t="shared" ref="F22" si="326">MID($I$7,F21,1)</f>
        <v/>
      </c>
      <c r="G22" s="23" t="str">
        <f t="shared" ref="G22" si="327">MID($I$7,G21,1)</f>
        <v/>
      </c>
      <c r="H22" s="23" t="str">
        <f t="shared" ref="H22" si="328">MID($I$7,H21,1)</f>
        <v/>
      </c>
      <c r="I22" s="23" t="str">
        <f t="shared" ref="I22" si="329">MID($I$7,I21,1)</f>
        <v/>
      </c>
      <c r="J22" s="23" t="str">
        <f t="shared" ref="J22" si="330">MID($I$7,J21,1)</f>
        <v/>
      </c>
      <c r="K22" s="23" t="str">
        <f t="shared" ref="K22" si="331">MID($I$7,K21,1)</f>
        <v/>
      </c>
      <c r="L22" s="23" t="str">
        <f t="shared" ref="L22" si="332">MID($I$7,L21,1)</f>
        <v/>
      </c>
      <c r="M22" s="23" t="str">
        <f t="shared" ref="M22" si="333">MID($I$7,M21,1)</f>
        <v/>
      </c>
      <c r="N22" s="23" t="str">
        <f t="shared" ref="N22" si="334">MID($I$7,N21,1)</f>
        <v/>
      </c>
      <c r="O22" s="23" t="str">
        <f t="shared" ref="O22" si="335">MID($I$7,O21,1)</f>
        <v/>
      </c>
      <c r="P22" s="23" t="str">
        <f t="shared" ref="P22" si="336">MID($I$7,P21,1)</f>
        <v/>
      </c>
      <c r="Q22" s="23" t="str">
        <f t="shared" ref="Q22" si="337">MID($I$7,Q21,1)</f>
        <v/>
      </c>
      <c r="R22" s="23" t="str">
        <f t="shared" ref="R22" si="338">MID($I$7,R21,1)</f>
        <v/>
      </c>
      <c r="S22" s="23" t="str">
        <f t="shared" ref="S22" si="339">MID($I$7,S21,1)</f>
        <v/>
      </c>
      <c r="T22" s="23" t="str">
        <f t="shared" ref="T22" si="340">MID($I$7,T21,1)</f>
        <v/>
      </c>
      <c r="U22" s="23" t="str">
        <f t="shared" ref="U22" si="341">MID($I$7,U21,1)</f>
        <v/>
      </c>
      <c r="V22" s="543" t="str">
        <f t="shared" ref="V22" si="342">MID($I$7,V21,1)</f>
        <v/>
      </c>
      <c r="W22" s="23" t="str">
        <f t="shared" ref="W22" si="343">MID($I$7,W21,1)</f>
        <v/>
      </c>
      <c r="X22" s="23" t="str">
        <f t="shared" ref="X22" si="344">MID($I$7,X21,1)</f>
        <v/>
      </c>
      <c r="Y22" s="23" t="str">
        <f t="shared" ref="Y22" si="345">MID($I$7,Y21,1)</f>
        <v/>
      </c>
      <c r="Z22" s="23" t="str">
        <f t="shared" ref="Z22" si="346">MID($I$7,Z21,1)</f>
        <v/>
      </c>
      <c r="AA22" s="23" t="str">
        <f t="shared" ref="AA22" si="347">MID($I$7,AA21,1)</f>
        <v/>
      </c>
      <c r="AB22" s="23" t="str">
        <f t="shared" ref="AB22" si="348">MID($I$7,AB21,1)</f>
        <v/>
      </c>
      <c r="AC22" s="23" t="str">
        <f t="shared" ref="AC22" si="349">MID($I$7,AC21,1)</f>
        <v/>
      </c>
      <c r="AD22" s="23" t="str">
        <f t="shared" ref="AD22" si="350">MID($I$7,AD21,1)</f>
        <v/>
      </c>
      <c r="AE22" s="23" t="str">
        <f t="shared" ref="AE22" si="351">MID($I$7,AE21,1)</f>
        <v/>
      </c>
      <c r="AF22" s="23" t="str">
        <f t="shared" ref="AF22" si="352">MID($I$7,AF21,1)</f>
        <v/>
      </c>
      <c r="AG22" s="23" t="str">
        <f t="shared" ref="AG22" si="353">MID($I$7,AG21,1)</f>
        <v/>
      </c>
      <c r="AH22" s="23" t="str">
        <f t="shared" ref="AH22" si="354">MID($I$7,AH21,1)</f>
        <v/>
      </c>
      <c r="AI22" s="23" t="str">
        <f t="shared" ref="AI22" si="355">MID($I$7,AI21,1)</f>
        <v/>
      </c>
      <c r="AJ22" s="23" t="str">
        <f t="shared" ref="AJ22" si="356">MID($I$7,AJ21,1)</f>
        <v/>
      </c>
      <c r="AK22" s="23" t="str">
        <f t="shared" ref="AK22" si="357">MID($I$7,AK21,1)</f>
        <v/>
      </c>
      <c r="AL22" s="23" t="str">
        <f t="shared" ref="AL22" si="358">MID($I$7,AL21,1)</f>
        <v/>
      </c>
      <c r="AM22" s="23" t="str">
        <f t="shared" ref="AM22" si="359">MID($I$7,AM21,1)</f>
        <v/>
      </c>
      <c r="AN22" s="23" t="str">
        <f t="shared" ref="AN22" si="360">MID($I$7,AN21,1)</f>
        <v/>
      </c>
      <c r="AO22" s="23" t="str">
        <f t="shared" ref="AO22" si="361">MID($I$7,AO21,1)</f>
        <v/>
      </c>
      <c r="AP22" s="543" t="str">
        <f t="shared" ref="AP22" si="362">MID($I$7,AP21,1)</f>
        <v/>
      </c>
      <c r="AQ22" s="10" t="str">
        <f t="shared" ref="AQ22" si="363">MID($I$7,AQ21,1)</f>
        <v/>
      </c>
      <c r="AR22" s="23" t="str">
        <f t="shared" ref="AR22" si="364">MID($I$7,AR21,1)</f>
        <v/>
      </c>
      <c r="AS22" s="23" t="str">
        <f t="shared" ref="AS22" si="365">MID($I$7,AS21,1)</f>
        <v/>
      </c>
      <c r="AT22" s="23" t="str">
        <f t="shared" ref="AT22" si="366">MID($I$7,AT21,1)</f>
        <v/>
      </c>
      <c r="AU22" s="23" t="str">
        <f t="shared" ref="AU22" si="367">MID($I$7,AU21,1)</f>
        <v/>
      </c>
      <c r="AV22" s="23" t="str">
        <f t="shared" ref="AV22" si="368">MID($I$7,AV21,1)</f>
        <v/>
      </c>
      <c r="AW22" s="23" t="str">
        <f t="shared" ref="AW22" si="369">MID($I$7,AW21,1)</f>
        <v/>
      </c>
      <c r="AX22" s="23" t="str">
        <f t="shared" ref="AX22" si="370">MID($I$7,AX21,1)</f>
        <v/>
      </c>
      <c r="AY22" s="23" t="str">
        <f t="shared" ref="AY22" si="371">MID($I$7,AY21,1)</f>
        <v/>
      </c>
      <c r="AZ22" s="23" t="str">
        <f t="shared" ref="AZ22" si="372">MID($I$7,AZ21,1)</f>
        <v/>
      </c>
      <c r="BA22" s="23" t="str">
        <f t="shared" ref="BA22" si="373">MID($I$7,BA21,1)</f>
        <v/>
      </c>
      <c r="BB22" s="23" t="str">
        <f t="shared" ref="BB22" si="374">MID($I$7,BB21,1)</f>
        <v/>
      </c>
      <c r="BC22" s="23" t="str">
        <f t="shared" ref="BC22" si="375">MID($I$7,BC21,1)</f>
        <v/>
      </c>
      <c r="BD22" s="23" t="str">
        <f t="shared" ref="BD22" si="376">MID($I$7,BD21,1)</f>
        <v/>
      </c>
      <c r="BE22" s="23" t="str">
        <f t="shared" ref="BE22" si="377">MID($I$7,BE21,1)</f>
        <v/>
      </c>
      <c r="BF22" s="23" t="str">
        <f t="shared" ref="BF22" si="378">MID($I$7,BF21,1)</f>
        <v/>
      </c>
      <c r="BG22" s="23" t="str">
        <f t="shared" ref="BG22" si="379">MID($I$7,BG21,1)</f>
        <v/>
      </c>
      <c r="BH22" s="23" t="str">
        <f t="shared" ref="BH22" si="380">MID($I$7,BH21,1)</f>
        <v/>
      </c>
      <c r="BI22" s="23" t="str">
        <f t="shared" ref="BI22" si="381">MID($I$7,BI21,1)</f>
        <v/>
      </c>
      <c r="BJ22" s="543" t="str">
        <f t="shared" ref="BJ22" si="382">MID($I$7,BJ21,1)</f>
        <v/>
      </c>
      <c r="BK22" s="10" t="str">
        <f t="shared" ref="BK22" si="383">MID($I$7,BK21,1)</f>
        <v/>
      </c>
      <c r="BL22" s="10" t="str">
        <f t="shared" ref="BL22" si="384">MID($I$7,BL21,1)</f>
        <v/>
      </c>
      <c r="BM22" s="10" t="str">
        <f t="shared" ref="BM22" si="385">MID($I$7,BM21,1)</f>
        <v/>
      </c>
      <c r="BN22" s="10" t="str">
        <f t="shared" ref="BN22" si="386">MID($I$7,BN21,1)</f>
        <v/>
      </c>
      <c r="BO22" s="10" t="str">
        <f t="shared" ref="BO22" si="387">MID($I$7,BO21,1)</f>
        <v/>
      </c>
      <c r="BP22" s="10" t="str">
        <f t="shared" ref="BP22" si="388">MID($I$7,BP21,1)</f>
        <v/>
      </c>
      <c r="BQ22" s="10" t="str">
        <f t="shared" ref="BQ22" si="389">MID($I$7,BQ21,1)</f>
        <v/>
      </c>
      <c r="BR22" s="10" t="str">
        <f t="shared" ref="BR22" si="390">MID($I$7,BR21,1)</f>
        <v/>
      </c>
      <c r="BS22" s="10" t="str">
        <f t="shared" ref="BS22" si="391">MID($I$7,BS21,1)</f>
        <v/>
      </c>
      <c r="BT22" s="10" t="str">
        <f t="shared" ref="BT22" si="392">MID($I$7,BT21,1)</f>
        <v/>
      </c>
      <c r="BU22" s="10" t="str">
        <f t="shared" ref="BU22" si="393">MID($I$7,BU21,1)</f>
        <v/>
      </c>
      <c r="BV22" s="10" t="str">
        <f t="shared" ref="BV22" si="394">MID($I$7,BV21,1)</f>
        <v/>
      </c>
      <c r="BW22" s="10" t="str">
        <f t="shared" ref="BW22" si="395">MID($I$7,BW21,1)</f>
        <v/>
      </c>
      <c r="BX22" s="10" t="str">
        <f t="shared" ref="BX22" si="396">MID($I$7,BX21,1)</f>
        <v/>
      </c>
      <c r="BY22" s="10" t="str">
        <f t="shared" ref="BY22" si="397">MID($I$7,BY21,1)</f>
        <v/>
      </c>
      <c r="BZ22" s="10" t="str">
        <f t="shared" ref="BZ22" si="398">MID($I$7,BZ21,1)</f>
        <v/>
      </c>
      <c r="CA22" s="10" t="str">
        <f t="shared" ref="CA22" si="399">MID($I$7,CA21,1)</f>
        <v/>
      </c>
      <c r="CB22" s="10" t="str">
        <f t="shared" ref="CB22" si="400">MID($I$7,CB21,1)</f>
        <v/>
      </c>
      <c r="CC22" s="546" t="str">
        <f t="shared" ref="CC22" si="401">MID($I$7,CC21,1)</f>
        <v/>
      </c>
      <c r="CD22" s="10" t="str">
        <f t="shared" ref="CD22" si="402">MID($I$7,CD21,1)</f>
        <v/>
      </c>
      <c r="CE22" s="10" t="str">
        <f t="shared" ref="CE22" si="403">MID($I$7,CE21,1)</f>
        <v/>
      </c>
      <c r="CF22" s="23" t="str">
        <f t="shared" ref="CF22" si="404">MID($I$7,CF21,1)</f>
        <v/>
      </c>
      <c r="CG22" s="23" t="str">
        <f t="shared" ref="CG22" si="405">MID($I$7,CG21,1)</f>
        <v/>
      </c>
      <c r="CH22" s="23" t="str">
        <f t="shared" ref="CH22" si="406">MID($I$7,CH21,1)</f>
        <v/>
      </c>
      <c r="CI22" s="23" t="str">
        <f t="shared" ref="CI22" si="407">MID($I$7,CI21,1)</f>
        <v/>
      </c>
      <c r="CJ22" s="23" t="str">
        <f t="shared" ref="CJ22" si="408">MID($I$7,CJ21,1)</f>
        <v/>
      </c>
      <c r="CK22" s="23" t="str">
        <f t="shared" ref="CK22" si="409">MID($I$7,CK21,1)</f>
        <v/>
      </c>
      <c r="CL22" s="23" t="str">
        <f t="shared" ref="CL22" si="410">MID($I$7,CL21,1)</f>
        <v/>
      </c>
      <c r="CM22" s="23" t="str">
        <f t="shared" ref="CM22" si="411">MID($I$7,CM21,1)</f>
        <v/>
      </c>
      <c r="CN22" s="23" t="str">
        <f t="shared" ref="CN22" si="412">MID($I$7,CN21,1)</f>
        <v/>
      </c>
      <c r="CO22" s="23" t="str">
        <f t="shared" ref="CO22" si="413">MID($I$7,CO21,1)</f>
        <v/>
      </c>
      <c r="CP22" s="23" t="str">
        <f t="shared" ref="CP22" si="414">MID($I$7,CP21,1)</f>
        <v/>
      </c>
      <c r="CQ22" s="23" t="str">
        <f t="shared" ref="CQ22" si="415">MID($I$7,CQ21,1)</f>
        <v/>
      </c>
      <c r="CR22" s="23" t="str">
        <f t="shared" ref="CR22" si="416">MID($I$7,CR21,1)</f>
        <v/>
      </c>
      <c r="CS22" s="23" t="str">
        <f t="shared" ref="CS22" si="417">MID($I$7,CS21,1)</f>
        <v/>
      </c>
      <c r="CT22" s="23" t="str">
        <f t="shared" ref="CT22" si="418">MID($I$7,CT21,1)</f>
        <v/>
      </c>
      <c r="CU22" s="23" t="str">
        <f t="shared" ref="CU22" si="419">MID($I$7,CU21,1)</f>
        <v/>
      </c>
      <c r="CV22" s="23" t="str">
        <f t="shared" ref="CV22" si="420">MID($I$7,CV21,1)</f>
        <v/>
      </c>
      <c r="CW22" s="23" t="str">
        <f t="shared" ref="CW22" si="421">MID($I$7,CW21,1)</f>
        <v/>
      </c>
      <c r="CX22" s="533">
        <f>CW21</f>
        <v>500</v>
      </c>
    </row>
    <row r="23" spans="1:114">
      <c r="A23" s="533"/>
      <c r="B23" s="190" t="str">
        <f>IF(B22="","",IF(OR(B22="G",B22="C")=TRUE,"S",IF(OR(B22="A",B22="T")=TRUE,"W","/")))</f>
        <v/>
      </c>
      <c r="C23" s="23" t="str">
        <f t="shared" ref="C23:BN23" si="422">IF(C22="","",IF(OR(C22="G",C22="C")=TRUE,"S",IF(OR(C22="A",C22="T")=TRUE,"W","/")))</f>
        <v/>
      </c>
      <c r="D23" s="23" t="str">
        <f t="shared" si="422"/>
        <v/>
      </c>
      <c r="E23" s="23" t="str">
        <f t="shared" si="422"/>
        <v/>
      </c>
      <c r="F23" s="23" t="str">
        <f t="shared" si="422"/>
        <v/>
      </c>
      <c r="G23" s="23" t="str">
        <f t="shared" si="422"/>
        <v/>
      </c>
      <c r="H23" s="23" t="str">
        <f t="shared" si="422"/>
        <v/>
      </c>
      <c r="I23" s="23" t="str">
        <f t="shared" si="422"/>
        <v/>
      </c>
      <c r="J23" s="23" t="str">
        <f t="shared" si="422"/>
        <v/>
      </c>
      <c r="K23" s="23" t="str">
        <f t="shared" si="422"/>
        <v/>
      </c>
      <c r="L23" s="23" t="str">
        <f t="shared" si="422"/>
        <v/>
      </c>
      <c r="M23" s="23" t="str">
        <f t="shared" si="422"/>
        <v/>
      </c>
      <c r="N23" s="23" t="str">
        <f t="shared" si="422"/>
        <v/>
      </c>
      <c r="O23" s="23" t="str">
        <f t="shared" si="422"/>
        <v/>
      </c>
      <c r="P23" s="23" t="str">
        <f t="shared" si="422"/>
        <v/>
      </c>
      <c r="Q23" s="23" t="str">
        <f t="shared" si="422"/>
        <v/>
      </c>
      <c r="R23" s="23" t="str">
        <f t="shared" si="422"/>
        <v/>
      </c>
      <c r="S23" s="23" t="str">
        <f t="shared" si="422"/>
        <v/>
      </c>
      <c r="T23" s="23" t="str">
        <f t="shared" si="422"/>
        <v/>
      </c>
      <c r="U23" s="23" t="str">
        <f t="shared" si="422"/>
        <v/>
      </c>
      <c r="V23" s="543" t="str">
        <f t="shared" si="422"/>
        <v/>
      </c>
      <c r="W23" s="23" t="str">
        <f t="shared" si="422"/>
        <v/>
      </c>
      <c r="X23" s="23" t="str">
        <f t="shared" si="422"/>
        <v/>
      </c>
      <c r="Y23" s="23" t="str">
        <f t="shared" si="422"/>
        <v/>
      </c>
      <c r="Z23" s="23" t="str">
        <f t="shared" si="422"/>
        <v/>
      </c>
      <c r="AA23" s="23" t="str">
        <f t="shared" si="422"/>
        <v/>
      </c>
      <c r="AB23" s="23" t="str">
        <f t="shared" si="422"/>
        <v/>
      </c>
      <c r="AC23" s="23" t="str">
        <f t="shared" si="422"/>
        <v/>
      </c>
      <c r="AD23" s="23" t="str">
        <f t="shared" si="422"/>
        <v/>
      </c>
      <c r="AE23" s="23" t="str">
        <f t="shared" si="422"/>
        <v/>
      </c>
      <c r="AF23" s="23" t="str">
        <f t="shared" si="422"/>
        <v/>
      </c>
      <c r="AG23" s="23" t="str">
        <f t="shared" si="422"/>
        <v/>
      </c>
      <c r="AH23" s="23" t="str">
        <f t="shared" si="422"/>
        <v/>
      </c>
      <c r="AI23" s="23" t="str">
        <f t="shared" si="422"/>
        <v/>
      </c>
      <c r="AJ23" s="23" t="str">
        <f t="shared" si="422"/>
        <v/>
      </c>
      <c r="AK23" s="23" t="str">
        <f t="shared" si="422"/>
        <v/>
      </c>
      <c r="AL23" s="23" t="str">
        <f t="shared" si="422"/>
        <v/>
      </c>
      <c r="AM23" s="23" t="str">
        <f t="shared" si="422"/>
        <v/>
      </c>
      <c r="AN23" s="23" t="str">
        <f t="shared" si="422"/>
        <v/>
      </c>
      <c r="AO23" s="23" t="str">
        <f t="shared" si="422"/>
        <v/>
      </c>
      <c r="AP23" s="543" t="str">
        <f t="shared" si="422"/>
        <v/>
      </c>
      <c r="AQ23" s="10" t="str">
        <f t="shared" si="422"/>
        <v/>
      </c>
      <c r="AR23" s="23" t="str">
        <f t="shared" si="422"/>
        <v/>
      </c>
      <c r="AS23" s="23" t="str">
        <f t="shared" si="422"/>
        <v/>
      </c>
      <c r="AT23" s="23" t="str">
        <f t="shared" si="422"/>
        <v/>
      </c>
      <c r="AU23" s="23" t="str">
        <f t="shared" si="422"/>
        <v/>
      </c>
      <c r="AV23" s="23" t="str">
        <f t="shared" si="422"/>
        <v/>
      </c>
      <c r="AW23" s="23" t="str">
        <f t="shared" si="422"/>
        <v/>
      </c>
      <c r="AX23" s="23" t="str">
        <f t="shared" si="422"/>
        <v/>
      </c>
      <c r="AY23" s="23" t="str">
        <f t="shared" si="422"/>
        <v/>
      </c>
      <c r="AZ23" s="23" t="str">
        <f t="shared" si="422"/>
        <v/>
      </c>
      <c r="BA23" s="23" t="str">
        <f t="shared" si="422"/>
        <v/>
      </c>
      <c r="BB23" s="23" t="str">
        <f t="shared" si="422"/>
        <v/>
      </c>
      <c r="BC23" s="23" t="str">
        <f t="shared" si="422"/>
        <v/>
      </c>
      <c r="BD23" s="23" t="str">
        <f t="shared" si="422"/>
        <v/>
      </c>
      <c r="BE23" s="23" t="str">
        <f t="shared" si="422"/>
        <v/>
      </c>
      <c r="BF23" s="23" t="str">
        <f t="shared" si="422"/>
        <v/>
      </c>
      <c r="BG23" s="23" t="str">
        <f t="shared" si="422"/>
        <v/>
      </c>
      <c r="BH23" s="23" t="str">
        <f t="shared" si="422"/>
        <v/>
      </c>
      <c r="BI23" s="23" t="str">
        <f t="shared" si="422"/>
        <v/>
      </c>
      <c r="BJ23" s="543" t="str">
        <f t="shared" si="422"/>
        <v/>
      </c>
      <c r="BK23" s="10" t="str">
        <f t="shared" si="422"/>
        <v/>
      </c>
      <c r="BL23" s="10" t="str">
        <f t="shared" si="422"/>
        <v/>
      </c>
      <c r="BM23" s="10" t="str">
        <f t="shared" si="422"/>
        <v/>
      </c>
      <c r="BN23" s="10" t="str">
        <f t="shared" si="422"/>
        <v/>
      </c>
      <c r="BO23" s="10" t="str">
        <f t="shared" ref="BO23:CW23" si="423">IF(BO22="","",IF(OR(BO22="G",BO22="C")=TRUE,"S",IF(OR(BO22="A",BO22="T")=TRUE,"W","/")))</f>
        <v/>
      </c>
      <c r="BP23" s="10" t="str">
        <f t="shared" si="423"/>
        <v/>
      </c>
      <c r="BQ23" s="10" t="str">
        <f t="shared" si="423"/>
        <v/>
      </c>
      <c r="BR23" s="10" t="str">
        <f t="shared" si="423"/>
        <v/>
      </c>
      <c r="BS23" s="10" t="str">
        <f t="shared" si="423"/>
        <v/>
      </c>
      <c r="BT23" s="10" t="str">
        <f t="shared" si="423"/>
        <v/>
      </c>
      <c r="BU23" s="10" t="str">
        <f t="shared" si="423"/>
        <v/>
      </c>
      <c r="BV23" s="10" t="str">
        <f t="shared" si="423"/>
        <v/>
      </c>
      <c r="BW23" s="10" t="str">
        <f t="shared" si="423"/>
        <v/>
      </c>
      <c r="BX23" s="10" t="str">
        <f t="shared" si="423"/>
        <v/>
      </c>
      <c r="BY23" s="10" t="str">
        <f t="shared" si="423"/>
        <v/>
      </c>
      <c r="BZ23" s="10" t="str">
        <f t="shared" si="423"/>
        <v/>
      </c>
      <c r="CA23" s="10" t="str">
        <f t="shared" si="423"/>
        <v/>
      </c>
      <c r="CB23" s="10" t="str">
        <f t="shared" si="423"/>
        <v/>
      </c>
      <c r="CC23" s="546" t="str">
        <f t="shared" si="423"/>
        <v/>
      </c>
      <c r="CD23" s="10" t="str">
        <f t="shared" si="423"/>
        <v/>
      </c>
      <c r="CE23" s="10" t="str">
        <f t="shared" si="423"/>
        <v/>
      </c>
      <c r="CF23" s="23" t="str">
        <f t="shared" si="423"/>
        <v/>
      </c>
      <c r="CG23" s="23" t="str">
        <f t="shared" si="423"/>
        <v/>
      </c>
      <c r="CH23" s="23" t="str">
        <f t="shared" si="423"/>
        <v/>
      </c>
      <c r="CI23" s="23" t="str">
        <f t="shared" si="423"/>
        <v/>
      </c>
      <c r="CJ23" s="23" t="str">
        <f t="shared" si="423"/>
        <v/>
      </c>
      <c r="CK23" s="23" t="str">
        <f t="shared" si="423"/>
        <v/>
      </c>
      <c r="CL23" s="23" t="str">
        <f t="shared" si="423"/>
        <v/>
      </c>
      <c r="CM23" s="23" t="str">
        <f t="shared" si="423"/>
        <v/>
      </c>
      <c r="CN23" s="23" t="str">
        <f t="shared" si="423"/>
        <v/>
      </c>
      <c r="CO23" s="23" t="str">
        <f t="shared" si="423"/>
        <v/>
      </c>
      <c r="CP23" s="23" t="str">
        <f t="shared" si="423"/>
        <v/>
      </c>
      <c r="CQ23" s="23" t="str">
        <f t="shared" si="423"/>
        <v/>
      </c>
      <c r="CR23" s="23" t="str">
        <f t="shared" si="423"/>
        <v/>
      </c>
      <c r="CS23" s="23" t="str">
        <f t="shared" si="423"/>
        <v/>
      </c>
      <c r="CT23" s="23" t="str">
        <f t="shared" si="423"/>
        <v/>
      </c>
      <c r="CU23" s="23" t="str">
        <f t="shared" si="423"/>
        <v/>
      </c>
      <c r="CV23" s="23" t="str">
        <f t="shared" si="423"/>
        <v/>
      </c>
      <c r="CW23" s="23" t="str">
        <f t="shared" si="423"/>
        <v/>
      </c>
      <c r="CX23" s="533"/>
    </row>
    <row r="24" spans="1:114" s="510" customFormat="1">
      <c r="A24" s="532"/>
      <c r="B24" s="530">
        <f>$A25</f>
        <v>501</v>
      </c>
      <c r="C24" s="509">
        <f t="shared" ref="C24:AH24" si="424">$A25+B$9</f>
        <v>502</v>
      </c>
      <c r="D24" s="509">
        <f t="shared" si="424"/>
        <v>503</v>
      </c>
      <c r="E24" s="509">
        <f t="shared" si="424"/>
        <v>504</v>
      </c>
      <c r="F24" s="509">
        <f t="shared" si="424"/>
        <v>505</v>
      </c>
      <c r="G24" s="509">
        <f t="shared" si="424"/>
        <v>506</v>
      </c>
      <c r="H24" s="509">
        <f t="shared" si="424"/>
        <v>507</v>
      </c>
      <c r="I24" s="509">
        <f t="shared" si="424"/>
        <v>508</v>
      </c>
      <c r="J24" s="509">
        <f t="shared" si="424"/>
        <v>509</v>
      </c>
      <c r="K24" s="509">
        <f t="shared" si="424"/>
        <v>510</v>
      </c>
      <c r="L24" s="509">
        <f t="shared" si="424"/>
        <v>511</v>
      </c>
      <c r="M24" s="509">
        <f t="shared" si="424"/>
        <v>512</v>
      </c>
      <c r="N24" s="509">
        <f t="shared" si="424"/>
        <v>513</v>
      </c>
      <c r="O24" s="509">
        <f t="shared" si="424"/>
        <v>514</v>
      </c>
      <c r="P24" s="509">
        <f t="shared" si="424"/>
        <v>515</v>
      </c>
      <c r="Q24" s="509">
        <f t="shared" si="424"/>
        <v>516</v>
      </c>
      <c r="R24" s="509">
        <f t="shared" si="424"/>
        <v>517</v>
      </c>
      <c r="S24" s="509">
        <f t="shared" si="424"/>
        <v>518</v>
      </c>
      <c r="T24" s="509">
        <f t="shared" si="424"/>
        <v>519</v>
      </c>
      <c r="U24" s="509">
        <f t="shared" si="424"/>
        <v>520</v>
      </c>
      <c r="V24" s="544">
        <f t="shared" si="424"/>
        <v>521</v>
      </c>
      <c r="W24" s="509">
        <f t="shared" si="424"/>
        <v>522</v>
      </c>
      <c r="X24" s="509">
        <f t="shared" si="424"/>
        <v>523</v>
      </c>
      <c r="Y24" s="509">
        <f t="shared" si="424"/>
        <v>524</v>
      </c>
      <c r="Z24" s="509">
        <f t="shared" si="424"/>
        <v>525</v>
      </c>
      <c r="AA24" s="509">
        <f t="shared" si="424"/>
        <v>526</v>
      </c>
      <c r="AB24" s="509">
        <f t="shared" si="424"/>
        <v>527</v>
      </c>
      <c r="AC24" s="509">
        <f t="shared" si="424"/>
        <v>528</v>
      </c>
      <c r="AD24" s="509">
        <f t="shared" si="424"/>
        <v>529</v>
      </c>
      <c r="AE24" s="509">
        <f t="shared" si="424"/>
        <v>530</v>
      </c>
      <c r="AF24" s="509">
        <f t="shared" si="424"/>
        <v>531</v>
      </c>
      <c r="AG24" s="509">
        <f t="shared" si="424"/>
        <v>532</v>
      </c>
      <c r="AH24" s="509">
        <f t="shared" si="424"/>
        <v>533</v>
      </c>
      <c r="AI24" s="509">
        <f t="shared" ref="AI24:BN24" si="425">$A25+AH$9</f>
        <v>534</v>
      </c>
      <c r="AJ24" s="509">
        <f t="shared" si="425"/>
        <v>535</v>
      </c>
      <c r="AK24" s="509">
        <f t="shared" si="425"/>
        <v>536</v>
      </c>
      <c r="AL24" s="509">
        <f t="shared" si="425"/>
        <v>537</v>
      </c>
      <c r="AM24" s="509">
        <f t="shared" si="425"/>
        <v>538</v>
      </c>
      <c r="AN24" s="509">
        <f t="shared" si="425"/>
        <v>539</v>
      </c>
      <c r="AO24" s="509">
        <f t="shared" si="425"/>
        <v>540</v>
      </c>
      <c r="AP24" s="544">
        <f t="shared" si="425"/>
        <v>541</v>
      </c>
      <c r="AQ24" s="531">
        <f t="shared" si="425"/>
        <v>542</v>
      </c>
      <c r="AR24" s="509">
        <f t="shared" si="425"/>
        <v>543</v>
      </c>
      <c r="AS24" s="509">
        <f t="shared" si="425"/>
        <v>544</v>
      </c>
      <c r="AT24" s="509">
        <f t="shared" si="425"/>
        <v>545</v>
      </c>
      <c r="AU24" s="509">
        <f t="shared" si="425"/>
        <v>546</v>
      </c>
      <c r="AV24" s="509">
        <f t="shared" si="425"/>
        <v>547</v>
      </c>
      <c r="AW24" s="509">
        <f t="shared" si="425"/>
        <v>548</v>
      </c>
      <c r="AX24" s="509">
        <f t="shared" si="425"/>
        <v>549</v>
      </c>
      <c r="AY24" s="509">
        <f t="shared" si="425"/>
        <v>550</v>
      </c>
      <c r="AZ24" s="509">
        <f t="shared" si="425"/>
        <v>551</v>
      </c>
      <c r="BA24" s="509">
        <f t="shared" si="425"/>
        <v>552</v>
      </c>
      <c r="BB24" s="509">
        <f t="shared" si="425"/>
        <v>553</v>
      </c>
      <c r="BC24" s="509">
        <f t="shared" si="425"/>
        <v>554</v>
      </c>
      <c r="BD24" s="509">
        <f t="shared" si="425"/>
        <v>555</v>
      </c>
      <c r="BE24" s="509">
        <f t="shared" si="425"/>
        <v>556</v>
      </c>
      <c r="BF24" s="509">
        <f t="shared" si="425"/>
        <v>557</v>
      </c>
      <c r="BG24" s="509">
        <f t="shared" si="425"/>
        <v>558</v>
      </c>
      <c r="BH24" s="509">
        <f t="shared" si="425"/>
        <v>559</v>
      </c>
      <c r="BI24" s="509">
        <f t="shared" si="425"/>
        <v>560</v>
      </c>
      <c r="BJ24" s="544">
        <f t="shared" si="425"/>
        <v>561</v>
      </c>
      <c r="BK24" s="531">
        <f t="shared" si="425"/>
        <v>562</v>
      </c>
      <c r="BL24" s="531">
        <f t="shared" si="425"/>
        <v>563</v>
      </c>
      <c r="BM24" s="531">
        <f t="shared" si="425"/>
        <v>564</v>
      </c>
      <c r="BN24" s="531">
        <f t="shared" si="425"/>
        <v>565</v>
      </c>
      <c r="BO24" s="531">
        <f t="shared" ref="BO24:CT24" si="426">$A25+BN$9</f>
        <v>566</v>
      </c>
      <c r="BP24" s="531">
        <f t="shared" si="426"/>
        <v>567</v>
      </c>
      <c r="BQ24" s="531">
        <f t="shared" si="426"/>
        <v>568</v>
      </c>
      <c r="BR24" s="531">
        <f t="shared" si="426"/>
        <v>569</v>
      </c>
      <c r="BS24" s="531">
        <f t="shared" si="426"/>
        <v>570</v>
      </c>
      <c r="BT24" s="531">
        <f t="shared" si="426"/>
        <v>571</v>
      </c>
      <c r="BU24" s="531">
        <f t="shared" si="426"/>
        <v>572</v>
      </c>
      <c r="BV24" s="531">
        <f t="shared" si="426"/>
        <v>573</v>
      </c>
      <c r="BW24" s="531">
        <f t="shared" si="426"/>
        <v>574</v>
      </c>
      <c r="BX24" s="531">
        <f t="shared" si="426"/>
        <v>575</v>
      </c>
      <c r="BY24" s="531">
        <f t="shared" si="426"/>
        <v>576</v>
      </c>
      <c r="BZ24" s="531">
        <f t="shared" si="426"/>
        <v>577</v>
      </c>
      <c r="CA24" s="531">
        <f t="shared" si="426"/>
        <v>578</v>
      </c>
      <c r="CB24" s="531">
        <f t="shared" si="426"/>
        <v>579</v>
      </c>
      <c r="CC24" s="547">
        <f t="shared" si="426"/>
        <v>580</v>
      </c>
      <c r="CD24" s="531">
        <f t="shared" si="426"/>
        <v>581</v>
      </c>
      <c r="CE24" s="531">
        <f t="shared" si="426"/>
        <v>582</v>
      </c>
      <c r="CF24" s="509">
        <f t="shared" si="426"/>
        <v>583</v>
      </c>
      <c r="CG24" s="509">
        <f t="shared" si="426"/>
        <v>584</v>
      </c>
      <c r="CH24" s="509">
        <f t="shared" si="426"/>
        <v>585</v>
      </c>
      <c r="CI24" s="509">
        <f t="shared" si="426"/>
        <v>586</v>
      </c>
      <c r="CJ24" s="509">
        <f t="shared" si="426"/>
        <v>587</v>
      </c>
      <c r="CK24" s="509">
        <f t="shared" si="426"/>
        <v>588</v>
      </c>
      <c r="CL24" s="509">
        <f t="shared" si="426"/>
        <v>589</v>
      </c>
      <c r="CM24" s="509">
        <f t="shared" si="426"/>
        <v>590</v>
      </c>
      <c r="CN24" s="509">
        <f t="shared" si="426"/>
        <v>591</v>
      </c>
      <c r="CO24" s="509">
        <f t="shared" si="426"/>
        <v>592</v>
      </c>
      <c r="CP24" s="509">
        <f t="shared" si="426"/>
        <v>593</v>
      </c>
      <c r="CQ24" s="509">
        <f t="shared" si="426"/>
        <v>594</v>
      </c>
      <c r="CR24" s="509">
        <f t="shared" si="426"/>
        <v>595</v>
      </c>
      <c r="CS24" s="509">
        <f t="shared" si="426"/>
        <v>596</v>
      </c>
      <c r="CT24" s="509">
        <f t="shared" si="426"/>
        <v>597</v>
      </c>
      <c r="CU24" s="509">
        <f t="shared" ref="CU24:CW24" si="427">$A25+CT$9</f>
        <v>598</v>
      </c>
      <c r="CV24" s="509">
        <f t="shared" si="427"/>
        <v>599</v>
      </c>
      <c r="CW24" s="509">
        <f t="shared" si="427"/>
        <v>600</v>
      </c>
      <c r="CX24" s="532"/>
      <c r="CZ24" s="23"/>
      <c r="DE24" s="508"/>
      <c r="DF24" s="508"/>
      <c r="DG24" s="508"/>
      <c r="DH24" s="508"/>
      <c r="DI24" s="508"/>
      <c r="DJ24" s="508"/>
    </row>
    <row r="25" spans="1:114">
      <c r="A25" s="533">
        <v>501</v>
      </c>
      <c r="B25" s="190" t="str">
        <f>MID($I$7,B24,1)</f>
        <v/>
      </c>
      <c r="C25" s="23" t="str">
        <f t="shared" ref="C25" si="428">MID($I$7,C24,1)</f>
        <v/>
      </c>
      <c r="D25" s="23" t="str">
        <f t="shared" ref="D25" si="429">MID($I$7,D24,1)</f>
        <v/>
      </c>
      <c r="E25" s="23" t="str">
        <f t="shared" ref="E25" si="430">MID($I$7,E24,1)</f>
        <v/>
      </c>
      <c r="F25" s="23" t="str">
        <f t="shared" ref="F25" si="431">MID($I$7,F24,1)</f>
        <v/>
      </c>
      <c r="G25" s="23" t="str">
        <f t="shared" ref="G25" si="432">MID($I$7,G24,1)</f>
        <v/>
      </c>
      <c r="H25" s="23" t="str">
        <f t="shared" ref="H25" si="433">MID($I$7,H24,1)</f>
        <v/>
      </c>
      <c r="I25" s="23" t="str">
        <f t="shared" ref="I25" si="434">MID($I$7,I24,1)</f>
        <v/>
      </c>
      <c r="J25" s="23" t="str">
        <f t="shared" ref="J25" si="435">MID($I$7,J24,1)</f>
        <v/>
      </c>
      <c r="K25" s="23" t="str">
        <f t="shared" ref="K25" si="436">MID($I$7,K24,1)</f>
        <v/>
      </c>
      <c r="L25" s="23" t="str">
        <f t="shared" ref="L25" si="437">MID($I$7,L24,1)</f>
        <v/>
      </c>
      <c r="M25" s="23" t="str">
        <f t="shared" ref="M25" si="438">MID($I$7,M24,1)</f>
        <v/>
      </c>
      <c r="N25" s="23" t="str">
        <f t="shared" ref="N25" si="439">MID($I$7,N24,1)</f>
        <v/>
      </c>
      <c r="O25" s="23" t="str">
        <f t="shared" ref="O25" si="440">MID($I$7,O24,1)</f>
        <v/>
      </c>
      <c r="P25" s="23" t="str">
        <f t="shared" ref="P25" si="441">MID($I$7,P24,1)</f>
        <v/>
      </c>
      <c r="Q25" s="23" t="str">
        <f t="shared" ref="Q25" si="442">MID($I$7,Q24,1)</f>
        <v/>
      </c>
      <c r="R25" s="23" t="str">
        <f t="shared" ref="R25" si="443">MID($I$7,R24,1)</f>
        <v/>
      </c>
      <c r="S25" s="23" t="str">
        <f t="shared" ref="S25" si="444">MID($I$7,S24,1)</f>
        <v/>
      </c>
      <c r="T25" s="23" t="str">
        <f t="shared" ref="T25" si="445">MID($I$7,T24,1)</f>
        <v/>
      </c>
      <c r="U25" s="23" t="str">
        <f t="shared" ref="U25" si="446">MID($I$7,U24,1)</f>
        <v/>
      </c>
      <c r="V25" s="543" t="str">
        <f t="shared" ref="V25" si="447">MID($I$7,V24,1)</f>
        <v/>
      </c>
      <c r="W25" s="23" t="str">
        <f t="shared" ref="W25" si="448">MID($I$7,W24,1)</f>
        <v/>
      </c>
      <c r="X25" s="23" t="str">
        <f t="shared" ref="X25" si="449">MID($I$7,X24,1)</f>
        <v/>
      </c>
      <c r="Y25" s="23" t="str">
        <f t="shared" ref="Y25" si="450">MID($I$7,Y24,1)</f>
        <v/>
      </c>
      <c r="Z25" s="23" t="str">
        <f t="shared" ref="Z25" si="451">MID($I$7,Z24,1)</f>
        <v/>
      </c>
      <c r="AA25" s="23" t="str">
        <f t="shared" ref="AA25" si="452">MID($I$7,AA24,1)</f>
        <v/>
      </c>
      <c r="AB25" s="23" t="str">
        <f t="shared" ref="AB25" si="453">MID($I$7,AB24,1)</f>
        <v/>
      </c>
      <c r="AC25" s="23" t="str">
        <f t="shared" ref="AC25" si="454">MID($I$7,AC24,1)</f>
        <v/>
      </c>
      <c r="AD25" s="23" t="str">
        <f t="shared" ref="AD25" si="455">MID($I$7,AD24,1)</f>
        <v/>
      </c>
      <c r="AE25" s="23" t="str">
        <f t="shared" ref="AE25" si="456">MID($I$7,AE24,1)</f>
        <v/>
      </c>
      <c r="AF25" s="23" t="str">
        <f t="shared" ref="AF25" si="457">MID($I$7,AF24,1)</f>
        <v/>
      </c>
      <c r="AG25" s="23" t="str">
        <f t="shared" ref="AG25" si="458">MID($I$7,AG24,1)</f>
        <v/>
      </c>
      <c r="AH25" s="23" t="str">
        <f t="shared" ref="AH25" si="459">MID($I$7,AH24,1)</f>
        <v/>
      </c>
      <c r="AI25" s="23" t="str">
        <f t="shared" ref="AI25" si="460">MID($I$7,AI24,1)</f>
        <v/>
      </c>
      <c r="AJ25" s="23" t="str">
        <f t="shared" ref="AJ25" si="461">MID($I$7,AJ24,1)</f>
        <v/>
      </c>
      <c r="AK25" s="23" t="str">
        <f t="shared" ref="AK25" si="462">MID($I$7,AK24,1)</f>
        <v/>
      </c>
      <c r="AL25" s="23" t="str">
        <f t="shared" ref="AL25" si="463">MID($I$7,AL24,1)</f>
        <v/>
      </c>
      <c r="AM25" s="23" t="str">
        <f t="shared" ref="AM25" si="464">MID($I$7,AM24,1)</f>
        <v/>
      </c>
      <c r="AN25" s="23" t="str">
        <f t="shared" ref="AN25" si="465">MID($I$7,AN24,1)</f>
        <v/>
      </c>
      <c r="AO25" s="23" t="str">
        <f t="shared" ref="AO25" si="466">MID($I$7,AO24,1)</f>
        <v/>
      </c>
      <c r="AP25" s="543" t="str">
        <f t="shared" ref="AP25" si="467">MID($I$7,AP24,1)</f>
        <v/>
      </c>
      <c r="AQ25" s="10" t="str">
        <f t="shared" ref="AQ25" si="468">MID($I$7,AQ24,1)</f>
        <v/>
      </c>
      <c r="AR25" s="23" t="str">
        <f t="shared" ref="AR25" si="469">MID($I$7,AR24,1)</f>
        <v/>
      </c>
      <c r="AS25" s="23" t="str">
        <f t="shared" ref="AS25" si="470">MID($I$7,AS24,1)</f>
        <v/>
      </c>
      <c r="AT25" s="23" t="str">
        <f t="shared" ref="AT25" si="471">MID($I$7,AT24,1)</f>
        <v/>
      </c>
      <c r="AU25" s="23" t="str">
        <f t="shared" ref="AU25" si="472">MID($I$7,AU24,1)</f>
        <v/>
      </c>
      <c r="AV25" s="23" t="str">
        <f t="shared" ref="AV25" si="473">MID($I$7,AV24,1)</f>
        <v/>
      </c>
      <c r="AW25" s="23" t="str">
        <f t="shared" ref="AW25" si="474">MID($I$7,AW24,1)</f>
        <v/>
      </c>
      <c r="AX25" s="23" t="str">
        <f t="shared" ref="AX25" si="475">MID($I$7,AX24,1)</f>
        <v/>
      </c>
      <c r="AY25" s="23" t="str">
        <f t="shared" ref="AY25" si="476">MID($I$7,AY24,1)</f>
        <v/>
      </c>
      <c r="AZ25" s="23" t="str">
        <f t="shared" ref="AZ25" si="477">MID($I$7,AZ24,1)</f>
        <v/>
      </c>
      <c r="BA25" s="23" t="str">
        <f t="shared" ref="BA25" si="478">MID($I$7,BA24,1)</f>
        <v/>
      </c>
      <c r="BB25" s="23" t="str">
        <f t="shared" ref="BB25" si="479">MID($I$7,BB24,1)</f>
        <v/>
      </c>
      <c r="BC25" s="23" t="str">
        <f t="shared" ref="BC25" si="480">MID($I$7,BC24,1)</f>
        <v/>
      </c>
      <c r="BD25" s="23" t="str">
        <f t="shared" ref="BD25" si="481">MID($I$7,BD24,1)</f>
        <v/>
      </c>
      <c r="BE25" s="23" t="str">
        <f t="shared" ref="BE25" si="482">MID($I$7,BE24,1)</f>
        <v/>
      </c>
      <c r="BF25" s="23" t="str">
        <f t="shared" ref="BF25" si="483">MID($I$7,BF24,1)</f>
        <v/>
      </c>
      <c r="BG25" s="23" t="str">
        <f t="shared" ref="BG25" si="484">MID($I$7,BG24,1)</f>
        <v/>
      </c>
      <c r="BH25" s="23" t="str">
        <f t="shared" ref="BH25" si="485">MID($I$7,BH24,1)</f>
        <v/>
      </c>
      <c r="BI25" s="23" t="str">
        <f t="shared" ref="BI25" si="486">MID($I$7,BI24,1)</f>
        <v/>
      </c>
      <c r="BJ25" s="543" t="str">
        <f t="shared" ref="BJ25" si="487">MID($I$7,BJ24,1)</f>
        <v/>
      </c>
      <c r="BK25" s="10" t="str">
        <f t="shared" ref="BK25" si="488">MID($I$7,BK24,1)</f>
        <v/>
      </c>
      <c r="BL25" s="10" t="str">
        <f t="shared" ref="BL25" si="489">MID($I$7,BL24,1)</f>
        <v/>
      </c>
      <c r="BM25" s="10" t="str">
        <f t="shared" ref="BM25" si="490">MID($I$7,BM24,1)</f>
        <v/>
      </c>
      <c r="BN25" s="10" t="str">
        <f t="shared" ref="BN25" si="491">MID($I$7,BN24,1)</f>
        <v/>
      </c>
      <c r="BO25" s="10" t="str">
        <f t="shared" ref="BO25" si="492">MID($I$7,BO24,1)</f>
        <v/>
      </c>
      <c r="BP25" s="10" t="str">
        <f t="shared" ref="BP25" si="493">MID($I$7,BP24,1)</f>
        <v/>
      </c>
      <c r="BQ25" s="10" t="str">
        <f t="shared" ref="BQ25" si="494">MID($I$7,BQ24,1)</f>
        <v/>
      </c>
      <c r="BR25" s="10" t="str">
        <f t="shared" ref="BR25" si="495">MID($I$7,BR24,1)</f>
        <v/>
      </c>
      <c r="BS25" s="10" t="str">
        <f t="shared" ref="BS25" si="496">MID($I$7,BS24,1)</f>
        <v/>
      </c>
      <c r="BT25" s="10" t="str">
        <f t="shared" ref="BT25" si="497">MID($I$7,BT24,1)</f>
        <v/>
      </c>
      <c r="BU25" s="10" t="str">
        <f t="shared" ref="BU25" si="498">MID($I$7,BU24,1)</f>
        <v/>
      </c>
      <c r="BV25" s="10" t="str">
        <f t="shared" ref="BV25" si="499">MID($I$7,BV24,1)</f>
        <v/>
      </c>
      <c r="BW25" s="10" t="str">
        <f t="shared" ref="BW25" si="500">MID($I$7,BW24,1)</f>
        <v/>
      </c>
      <c r="BX25" s="10" t="str">
        <f t="shared" ref="BX25" si="501">MID($I$7,BX24,1)</f>
        <v/>
      </c>
      <c r="BY25" s="10" t="str">
        <f t="shared" ref="BY25" si="502">MID($I$7,BY24,1)</f>
        <v/>
      </c>
      <c r="BZ25" s="10" t="str">
        <f t="shared" ref="BZ25" si="503">MID($I$7,BZ24,1)</f>
        <v/>
      </c>
      <c r="CA25" s="10" t="str">
        <f t="shared" ref="CA25" si="504">MID($I$7,CA24,1)</f>
        <v/>
      </c>
      <c r="CB25" s="10" t="str">
        <f t="shared" ref="CB25" si="505">MID($I$7,CB24,1)</f>
        <v/>
      </c>
      <c r="CC25" s="546" t="str">
        <f t="shared" ref="CC25" si="506">MID($I$7,CC24,1)</f>
        <v/>
      </c>
      <c r="CD25" s="10" t="str">
        <f t="shared" ref="CD25" si="507">MID($I$7,CD24,1)</f>
        <v/>
      </c>
      <c r="CE25" s="10" t="str">
        <f t="shared" ref="CE25" si="508">MID($I$7,CE24,1)</f>
        <v/>
      </c>
      <c r="CF25" s="23" t="str">
        <f t="shared" ref="CF25" si="509">MID($I$7,CF24,1)</f>
        <v/>
      </c>
      <c r="CG25" s="23" t="str">
        <f t="shared" ref="CG25" si="510">MID($I$7,CG24,1)</f>
        <v/>
      </c>
      <c r="CH25" s="23" t="str">
        <f t="shared" ref="CH25" si="511">MID($I$7,CH24,1)</f>
        <v/>
      </c>
      <c r="CI25" s="23" t="str">
        <f t="shared" ref="CI25" si="512">MID($I$7,CI24,1)</f>
        <v/>
      </c>
      <c r="CJ25" s="23" t="str">
        <f t="shared" ref="CJ25" si="513">MID($I$7,CJ24,1)</f>
        <v/>
      </c>
      <c r="CK25" s="23" t="str">
        <f t="shared" ref="CK25" si="514">MID($I$7,CK24,1)</f>
        <v/>
      </c>
      <c r="CL25" s="23" t="str">
        <f t="shared" ref="CL25" si="515">MID($I$7,CL24,1)</f>
        <v/>
      </c>
      <c r="CM25" s="23" t="str">
        <f t="shared" ref="CM25" si="516">MID($I$7,CM24,1)</f>
        <v/>
      </c>
      <c r="CN25" s="23" t="str">
        <f t="shared" ref="CN25" si="517">MID($I$7,CN24,1)</f>
        <v/>
      </c>
      <c r="CO25" s="23" t="str">
        <f t="shared" ref="CO25" si="518">MID($I$7,CO24,1)</f>
        <v/>
      </c>
      <c r="CP25" s="23" t="str">
        <f t="shared" ref="CP25" si="519">MID($I$7,CP24,1)</f>
        <v/>
      </c>
      <c r="CQ25" s="23" t="str">
        <f t="shared" ref="CQ25" si="520">MID($I$7,CQ24,1)</f>
        <v/>
      </c>
      <c r="CR25" s="23" t="str">
        <f t="shared" ref="CR25" si="521">MID($I$7,CR24,1)</f>
        <v/>
      </c>
      <c r="CS25" s="23" t="str">
        <f t="shared" ref="CS25" si="522">MID($I$7,CS24,1)</f>
        <v/>
      </c>
      <c r="CT25" s="23" t="str">
        <f t="shared" ref="CT25" si="523">MID($I$7,CT24,1)</f>
        <v/>
      </c>
      <c r="CU25" s="23" t="str">
        <f t="shared" ref="CU25" si="524">MID($I$7,CU24,1)</f>
        <v/>
      </c>
      <c r="CV25" s="23" t="str">
        <f t="shared" ref="CV25" si="525">MID($I$7,CV24,1)</f>
        <v/>
      </c>
      <c r="CW25" s="23" t="str">
        <f t="shared" ref="CW25" si="526">MID($I$7,CW24,1)</f>
        <v/>
      </c>
      <c r="CX25" s="533">
        <f>CW24</f>
        <v>600</v>
      </c>
    </row>
    <row r="26" spans="1:114">
      <c r="A26" s="533"/>
      <c r="B26" s="190" t="str">
        <f>IF(B25="","",IF(OR(B25="G",B25="C")=TRUE,"S",IF(OR(B25="A",B25="T")=TRUE,"W","/")))</f>
        <v/>
      </c>
      <c r="C26" s="23" t="str">
        <f t="shared" ref="C26:BN26" si="527">IF(C25="","",IF(OR(C25="G",C25="C")=TRUE,"S",IF(OR(C25="A",C25="T")=TRUE,"W","/")))</f>
        <v/>
      </c>
      <c r="D26" s="23" t="str">
        <f t="shared" si="527"/>
        <v/>
      </c>
      <c r="E26" s="23" t="str">
        <f t="shared" si="527"/>
        <v/>
      </c>
      <c r="F26" s="23" t="str">
        <f t="shared" si="527"/>
        <v/>
      </c>
      <c r="G26" s="23" t="str">
        <f t="shared" si="527"/>
        <v/>
      </c>
      <c r="H26" s="23" t="str">
        <f t="shared" si="527"/>
        <v/>
      </c>
      <c r="I26" s="23" t="str">
        <f t="shared" si="527"/>
        <v/>
      </c>
      <c r="J26" s="23" t="str">
        <f t="shared" si="527"/>
        <v/>
      </c>
      <c r="K26" s="23" t="str">
        <f t="shared" si="527"/>
        <v/>
      </c>
      <c r="L26" s="23" t="str">
        <f t="shared" si="527"/>
        <v/>
      </c>
      <c r="M26" s="23" t="str">
        <f t="shared" si="527"/>
        <v/>
      </c>
      <c r="N26" s="23" t="str">
        <f t="shared" si="527"/>
        <v/>
      </c>
      <c r="O26" s="23" t="str">
        <f t="shared" si="527"/>
        <v/>
      </c>
      <c r="P26" s="23" t="str">
        <f t="shared" si="527"/>
        <v/>
      </c>
      <c r="Q26" s="23" t="str">
        <f t="shared" si="527"/>
        <v/>
      </c>
      <c r="R26" s="23" t="str">
        <f t="shared" si="527"/>
        <v/>
      </c>
      <c r="S26" s="23" t="str">
        <f t="shared" si="527"/>
        <v/>
      </c>
      <c r="T26" s="23" t="str">
        <f t="shared" si="527"/>
        <v/>
      </c>
      <c r="U26" s="23" t="str">
        <f t="shared" si="527"/>
        <v/>
      </c>
      <c r="V26" s="543" t="str">
        <f t="shared" si="527"/>
        <v/>
      </c>
      <c r="W26" s="23" t="str">
        <f t="shared" si="527"/>
        <v/>
      </c>
      <c r="X26" s="23" t="str">
        <f t="shared" si="527"/>
        <v/>
      </c>
      <c r="Y26" s="23" t="str">
        <f t="shared" si="527"/>
        <v/>
      </c>
      <c r="Z26" s="23" t="str">
        <f t="shared" si="527"/>
        <v/>
      </c>
      <c r="AA26" s="23" t="str">
        <f t="shared" si="527"/>
        <v/>
      </c>
      <c r="AB26" s="23" t="str">
        <f t="shared" si="527"/>
        <v/>
      </c>
      <c r="AC26" s="23" t="str">
        <f t="shared" si="527"/>
        <v/>
      </c>
      <c r="AD26" s="23" t="str">
        <f t="shared" si="527"/>
        <v/>
      </c>
      <c r="AE26" s="23" t="str">
        <f t="shared" si="527"/>
        <v/>
      </c>
      <c r="AF26" s="23" t="str">
        <f t="shared" si="527"/>
        <v/>
      </c>
      <c r="AG26" s="23" t="str">
        <f t="shared" si="527"/>
        <v/>
      </c>
      <c r="AH26" s="23" t="str">
        <f t="shared" si="527"/>
        <v/>
      </c>
      <c r="AI26" s="23" t="str">
        <f t="shared" si="527"/>
        <v/>
      </c>
      <c r="AJ26" s="23" t="str">
        <f t="shared" si="527"/>
        <v/>
      </c>
      <c r="AK26" s="23" t="str">
        <f t="shared" si="527"/>
        <v/>
      </c>
      <c r="AL26" s="23" t="str">
        <f t="shared" si="527"/>
        <v/>
      </c>
      <c r="AM26" s="23" t="str">
        <f t="shared" si="527"/>
        <v/>
      </c>
      <c r="AN26" s="23" t="str">
        <f t="shared" si="527"/>
        <v/>
      </c>
      <c r="AO26" s="23" t="str">
        <f t="shared" si="527"/>
        <v/>
      </c>
      <c r="AP26" s="543" t="str">
        <f t="shared" si="527"/>
        <v/>
      </c>
      <c r="AQ26" s="10" t="str">
        <f t="shared" si="527"/>
        <v/>
      </c>
      <c r="AR26" s="23" t="str">
        <f t="shared" si="527"/>
        <v/>
      </c>
      <c r="AS26" s="23" t="str">
        <f t="shared" si="527"/>
        <v/>
      </c>
      <c r="AT26" s="23" t="str">
        <f t="shared" si="527"/>
        <v/>
      </c>
      <c r="AU26" s="23" t="str">
        <f t="shared" si="527"/>
        <v/>
      </c>
      <c r="AV26" s="23" t="str">
        <f t="shared" si="527"/>
        <v/>
      </c>
      <c r="AW26" s="23" t="str">
        <f t="shared" si="527"/>
        <v/>
      </c>
      <c r="AX26" s="23" t="str">
        <f t="shared" si="527"/>
        <v/>
      </c>
      <c r="AY26" s="23" t="str">
        <f t="shared" si="527"/>
        <v/>
      </c>
      <c r="AZ26" s="23" t="str">
        <f t="shared" si="527"/>
        <v/>
      </c>
      <c r="BA26" s="23" t="str">
        <f t="shared" si="527"/>
        <v/>
      </c>
      <c r="BB26" s="23" t="str">
        <f t="shared" si="527"/>
        <v/>
      </c>
      <c r="BC26" s="23" t="str">
        <f t="shared" si="527"/>
        <v/>
      </c>
      <c r="BD26" s="23" t="str">
        <f t="shared" si="527"/>
        <v/>
      </c>
      <c r="BE26" s="23" t="str">
        <f t="shared" si="527"/>
        <v/>
      </c>
      <c r="BF26" s="23" t="str">
        <f t="shared" si="527"/>
        <v/>
      </c>
      <c r="BG26" s="23" t="str">
        <f t="shared" si="527"/>
        <v/>
      </c>
      <c r="BH26" s="23" t="str">
        <f t="shared" si="527"/>
        <v/>
      </c>
      <c r="BI26" s="23" t="str">
        <f t="shared" si="527"/>
        <v/>
      </c>
      <c r="BJ26" s="543" t="str">
        <f t="shared" si="527"/>
        <v/>
      </c>
      <c r="BK26" s="10" t="str">
        <f t="shared" si="527"/>
        <v/>
      </c>
      <c r="BL26" s="10" t="str">
        <f t="shared" si="527"/>
        <v/>
      </c>
      <c r="BM26" s="10" t="str">
        <f t="shared" si="527"/>
        <v/>
      </c>
      <c r="BN26" s="10" t="str">
        <f t="shared" si="527"/>
        <v/>
      </c>
      <c r="BO26" s="10" t="str">
        <f t="shared" ref="BO26:CW26" si="528">IF(BO25="","",IF(OR(BO25="G",BO25="C")=TRUE,"S",IF(OR(BO25="A",BO25="T")=TRUE,"W","/")))</f>
        <v/>
      </c>
      <c r="BP26" s="10" t="str">
        <f t="shared" si="528"/>
        <v/>
      </c>
      <c r="BQ26" s="10" t="str">
        <f t="shared" si="528"/>
        <v/>
      </c>
      <c r="BR26" s="10" t="str">
        <f t="shared" si="528"/>
        <v/>
      </c>
      <c r="BS26" s="10" t="str">
        <f t="shared" si="528"/>
        <v/>
      </c>
      <c r="BT26" s="10" t="str">
        <f t="shared" si="528"/>
        <v/>
      </c>
      <c r="BU26" s="10" t="str">
        <f t="shared" si="528"/>
        <v/>
      </c>
      <c r="BV26" s="10" t="str">
        <f t="shared" si="528"/>
        <v/>
      </c>
      <c r="BW26" s="10" t="str">
        <f t="shared" si="528"/>
        <v/>
      </c>
      <c r="BX26" s="10" t="str">
        <f t="shared" si="528"/>
        <v/>
      </c>
      <c r="BY26" s="10" t="str">
        <f t="shared" si="528"/>
        <v/>
      </c>
      <c r="BZ26" s="10" t="str">
        <f t="shared" si="528"/>
        <v/>
      </c>
      <c r="CA26" s="10" t="str">
        <f t="shared" si="528"/>
        <v/>
      </c>
      <c r="CB26" s="10" t="str">
        <f t="shared" si="528"/>
        <v/>
      </c>
      <c r="CC26" s="546" t="str">
        <f t="shared" si="528"/>
        <v/>
      </c>
      <c r="CD26" s="10" t="str">
        <f t="shared" si="528"/>
        <v/>
      </c>
      <c r="CE26" s="10" t="str">
        <f t="shared" si="528"/>
        <v/>
      </c>
      <c r="CF26" s="23" t="str">
        <f t="shared" si="528"/>
        <v/>
      </c>
      <c r="CG26" s="23" t="str">
        <f t="shared" si="528"/>
        <v/>
      </c>
      <c r="CH26" s="23" t="str">
        <f t="shared" si="528"/>
        <v/>
      </c>
      <c r="CI26" s="23" t="str">
        <f t="shared" si="528"/>
        <v/>
      </c>
      <c r="CJ26" s="23" t="str">
        <f t="shared" si="528"/>
        <v/>
      </c>
      <c r="CK26" s="23" t="str">
        <f t="shared" si="528"/>
        <v/>
      </c>
      <c r="CL26" s="23" t="str">
        <f t="shared" si="528"/>
        <v/>
      </c>
      <c r="CM26" s="23" t="str">
        <f t="shared" si="528"/>
        <v/>
      </c>
      <c r="CN26" s="23" t="str">
        <f t="shared" si="528"/>
        <v/>
      </c>
      <c r="CO26" s="23" t="str">
        <f t="shared" si="528"/>
        <v/>
      </c>
      <c r="CP26" s="23" t="str">
        <f t="shared" si="528"/>
        <v/>
      </c>
      <c r="CQ26" s="23" t="str">
        <f t="shared" si="528"/>
        <v/>
      </c>
      <c r="CR26" s="23" t="str">
        <f t="shared" si="528"/>
        <v/>
      </c>
      <c r="CS26" s="23" t="str">
        <f t="shared" si="528"/>
        <v/>
      </c>
      <c r="CT26" s="23" t="str">
        <f t="shared" si="528"/>
        <v/>
      </c>
      <c r="CU26" s="23" t="str">
        <f t="shared" si="528"/>
        <v/>
      </c>
      <c r="CV26" s="23" t="str">
        <f t="shared" si="528"/>
        <v/>
      </c>
      <c r="CW26" s="23" t="str">
        <f t="shared" si="528"/>
        <v/>
      </c>
      <c r="CX26" s="533"/>
    </row>
    <row r="27" spans="1:114" s="510" customFormat="1">
      <c r="A27" s="532"/>
      <c r="B27" s="530">
        <f>$A28</f>
        <v>601</v>
      </c>
      <c r="C27" s="509">
        <f t="shared" ref="C27:AH27" si="529">$A28+B$9</f>
        <v>602</v>
      </c>
      <c r="D27" s="509">
        <f t="shared" si="529"/>
        <v>603</v>
      </c>
      <c r="E27" s="509">
        <f t="shared" si="529"/>
        <v>604</v>
      </c>
      <c r="F27" s="509">
        <f t="shared" si="529"/>
        <v>605</v>
      </c>
      <c r="G27" s="509">
        <f t="shared" si="529"/>
        <v>606</v>
      </c>
      <c r="H27" s="509">
        <f t="shared" si="529"/>
        <v>607</v>
      </c>
      <c r="I27" s="509">
        <f t="shared" si="529"/>
        <v>608</v>
      </c>
      <c r="J27" s="509">
        <f t="shared" si="529"/>
        <v>609</v>
      </c>
      <c r="K27" s="509">
        <f t="shared" si="529"/>
        <v>610</v>
      </c>
      <c r="L27" s="509">
        <f t="shared" si="529"/>
        <v>611</v>
      </c>
      <c r="M27" s="509">
        <f t="shared" si="529"/>
        <v>612</v>
      </c>
      <c r="N27" s="509">
        <f t="shared" si="529"/>
        <v>613</v>
      </c>
      <c r="O27" s="509">
        <f t="shared" si="529"/>
        <v>614</v>
      </c>
      <c r="P27" s="509">
        <f t="shared" si="529"/>
        <v>615</v>
      </c>
      <c r="Q27" s="509">
        <f t="shared" si="529"/>
        <v>616</v>
      </c>
      <c r="R27" s="509">
        <f t="shared" si="529"/>
        <v>617</v>
      </c>
      <c r="S27" s="509">
        <f t="shared" si="529"/>
        <v>618</v>
      </c>
      <c r="T27" s="509">
        <f t="shared" si="529"/>
        <v>619</v>
      </c>
      <c r="U27" s="509">
        <f t="shared" si="529"/>
        <v>620</v>
      </c>
      <c r="V27" s="544">
        <f t="shared" si="529"/>
        <v>621</v>
      </c>
      <c r="W27" s="509">
        <f t="shared" si="529"/>
        <v>622</v>
      </c>
      <c r="X27" s="509">
        <f t="shared" si="529"/>
        <v>623</v>
      </c>
      <c r="Y27" s="509">
        <f t="shared" si="529"/>
        <v>624</v>
      </c>
      <c r="Z27" s="509">
        <f t="shared" si="529"/>
        <v>625</v>
      </c>
      <c r="AA27" s="509">
        <f t="shared" si="529"/>
        <v>626</v>
      </c>
      <c r="AB27" s="509">
        <f t="shared" si="529"/>
        <v>627</v>
      </c>
      <c r="AC27" s="509">
        <f t="shared" si="529"/>
        <v>628</v>
      </c>
      <c r="AD27" s="509">
        <f t="shared" si="529"/>
        <v>629</v>
      </c>
      <c r="AE27" s="509">
        <f t="shared" si="529"/>
        <v>630</v>
      </c>
      <c r="AF27" s="509">
        <f t="shared" si="529"/>
        <v>631</v>
      </c>
      <c r="AG27" s="509">
        <f t="shared" si="529"/>
        <v>632</v>
      </c>
      <c r="AH27" s="509">
        <f t="shared" si="529"/>
        <v>633</v>
      </c>
      <c r="AI27" s="509">
        <f t="shared" ref="AI27:BN27" si="530">$A28+AH$9</f>
        <v>634</v>
      </c>
      <c r="AJ27" s="509">
        <f t="shared" si="530"/>
        <v>635</v>
      </c>
      <c r="AK27" s="509">
        <f t="shared" si="530"/>
        <v>636</v>
      </c>
      <c r="AL27" s="509">
        <f t="shared" si="530"/>
        <v>637</v>
      </c>
      <c r="AM27" s="509">
        <f t="shared" si="530"/>
        <v>638</v>
      </c>
      <c r="AN27" s="509">
        <f t="shared" si="530"/>
        <v>639</v>
      </c>
      <c r="AO27" s="509">
        <f t="shared" si="530"/>
        <v>640</v>
      </c>
      <c r="AP27" s="544">
        <f t="shared" si="530"/>
        <v>641</v>
      </c>
      <c r="AQ27" s="531">
        <f t="shared" si="530"/>
        <v>642</v>
      </c>
      <c r="AR27" s="509">
        <f t="shared" si="530"/>
        <v>643</v>
      </c>
      <c r="AS27" s="509">
        <f t="shared" si="530"/>
        <v>644</v>
      </c>
      <c r="AT27" s="509">
        <f t="shared" si="530"/>
        <v>645</v>
      </c>
      <c r="AU27" s="509">
        <f t="shared" si="530"/>
        <v>646</v>
      </c>
      <c r="AV27" s="509">
        <f t="shared" si="530"/>
        <v>647</v>
      </c>
      <c r="AW27" s="509">
        <f t="shared" si="530"/>
        <v>648</v>
      </c>
      <c r="AX27" s="509">
        <f t="shared" si="530"/>
        <v>649</v>
      </c>
      <c r="AY27" s="509">
        <f t="shared" si="530"/>
        <v>650</v>
      </c>
      <c r="AZ27" s="509">
        <f t="shared" si="530"/>
        <v>651</v>
      </c>
      <c r="BA27" s="509">
        <f t="shared" si="530"/>
        <v>652</v>
      </c>
      <c r="BB27" s="509">
        <f t="shared" si="530"/>
        <v>653</v>
      </c>
      <c r="BC27" s="509">
        <f t="shared" si="530"/>
        <v>654</v>
      </c>
      <c r="BD27" s="509">
        <f t="shared" si="530"/>
        <v>655</v>
      </c>
      <c r="BE27" s="509">
        <f t="shared" si="530"/>
        <v>656</v>
      </c>
      <c r="BF27" s="509">
        <f t="shared" si="530"/>
        <v>657</v>
      </c>
      <c r="BG27" s="509">
        <f t="shared" si="530"/>
        <v>658</v>
      </c>
      <c r="BH27" s="509">
        <f t="shared" si="530"/>
        <v>659</v>
      </c>
      <c r="BI27" s="509">
        <f t="shared" si="530"/>
        <v>660</v>
      </c>
      <c r="BJ27" s="544">
        <f t="shared" si="530"/>
        <v>661</v>
      </c>
      <c r="BK27" s="531">
        <f t="shared" si="530"/>
        <v>662</v>
      </c>
      <c r="BL27" s="531">
        <f t="shared" si="530"/>
        <v>663</v>
      </c>
      <c r="BM27" s="531">
        <f t="shared" si="530"/>
        <v>664</v>
      </c>
      <c r="BN27" s="531">
        <f t="shared" si="530"/>
        <v>665</v>
      </c>
      <c r="BO27" s="531">
        <f t="shared" ref="BO27:CT27" si="531">$A28+BN$9</f>
        <v>666</v>
      </c>
      <c r="BP27" s="531">
        <f t="shared" si="531"/>
        <v>667</v>
      </c>
      <c r="BQ27" s="531">
        <f t="shared" si="531"/>
        <v>668</v>
      </c>
      <c r="BR27" s="531">
        <f t="shared" si="531"/>
        <v>669</v>
      </c>
      <c r="BS27" s="531">
        <f t="shared" si="531"/>
        <v>670</v>
      </c>
      <c r="BT27" s="531">
        <f t="shared" si="531"/>
        <v>671</v>
      </c>
      <c r="BU27" s="531">
        <f t="shared" si="531"/>
        <v>672</v>
      </c>
      <c r="BV27" s="531">
        <f t="shared" si="531"/>
        <v>673</v>
      </c>
      <c r="BW27" s="531">
        <f t="shared" si="531"/>
        <v>674</v>
      </c>
      <c r="BX27" s="531">
        <f t="shared" si="531"/>
        <v>675</v>
      </c>
      <c r="BY27" s="531">
        <f t="shared" si="531"/>
        <v>676</v>
      </c>
      <c r="BZ27" s="531">
        <f t="shared" si="531"/>
        <v>677</v>
      </c>
      <c r="CA27" s="531">
        <f t="shared" si="531"/>
        <v>678</v>
      </c>
      <c r="CB27" s="531">
        <f t="shared" si="531"/>
        <v>679</v>
      </c>
      <c r="CC27" s="547">
        <f t="shared" si="531"/>
        <v>680</v>
      </c>
      <c r="CD27" s="531">
        <f t="shared" si="531"/>
        <v>681</v>
      </c>
      <c r="CE27" s="531">
        <f t="shared" si="531"/>
        <v>682</v>
      </c>
      <c r="CF27" s="509">
        <f t="shared" si="531"/>
        <v>683</v>
      </c>
      <c r="CG27" s="509">
        <f t="shared" si="531"/>
        <v>684</v>
      </c>
      <c r="CH27" s="509">
        <f t="shared" si="531"/>
        <v>685</v>
      </c>
      <c r="CI27" s="509">
        <f t="shared" si="531"/>
        <v>686</v>
      </c>
      <c r="CJ27" s="509">
        <f t="shared" si="531"/>
        <v>687</v>
      </c>
      <c r="CK27" s="509">
        <f t="shared" si="531"/>
        <v>688</v>
      </c>
      <c r="CL27" s="509">
        <f t="shared" si="531"/>
        <v>689</v>
      </c>
      <c r="CM27" s="509">
        <f t="shared" si="531"/>
        <v>690</v>
      </c>
      <c r="CN27" s="509">
        <f t="shared" si="531"/>
        <v>691</v>
      </c>
      <c r="CO27" s="509">
        <f t="shared" si="531"/>
        <v>692</v>
      </c>
      <c r="CP27" s="509">
        <f t="shared" si="531"/>
        <v>693</v>
      </c>
      <c r="CQ27" s="509">
        <f t="shared" si="531"/>
        <v>694</v>
      </c>
      <c r="CR27" s="509">
        <f t="shared" si="531"/>
        <v>695</v>
      </c>
      <c r="CS27" s="509">
        <f t="shared" si="531"/>
        <v>696</v>
      </c>
      <c r="CT27" s="509">
        <f t="shared" si="531"/>
        <v>697</v>
      </c>
      <c r="CU27" s="509">
        <f t="shared" ref="CU27:CW27" si="532">$A28+CT$9</f>
        <v>698</v>
      </c>
      <c r="CV27" s="509">
        <f t="shared" si="532"/>
        <v>699</v>
      </c>
      <c r="CW27" s="509">
        <f t="shared" si="532"/>
        <v>700</v>
      </c>
      <c r="CX27" s="532"/>
      <c r="CZ27" s="508"/>
      <c r="DE27" s="508"/>
      <c r="DF27" s="508"/>
      <c r="DG27" s="508"/>
      <c r="DH27" s="508"/>
      <c r="DI27" s="508"/>
      <c r="DJ27" s="508"/>
    </row>
    <row r="28" spans="1:114">
      <c r="A28" s="533">
        <v>601</v>
      </c>
      <c r="B28" s="190" t="str">
        <f>MID($I$7,B27,1)</f>
        <v/>
      </c>
      <c r="C28" s="23" t="str">
        <f t="shared" ref="C28" si="533">MID($I$7,C27,1)</f>
        <v/>
      </c>
      <c r="D28" s="23" t="str">
        <f t="shared" ref="D28" si="534">MID($I$7,D27,1)</f>
        <v/>
      </c>
      <c r="E28" s="23" t="str">
        <f t="shared" ref="E28" si="535">MID($I$7,E27,1)</f>
        <v/>
      </c>
      <c r="F28" s="23" t="str">
        <f t="shared" ref="F28" si="536">MID($I$7,F27,1)</f>
        <v/>
      </c>
      <c r="G28" s="23" t="str">
        <f t="shared" ref="G28" si="537">MID($I$7,G27,1)</f>
        <v/>
      </c>
      <c r="H28" s="23" t="str">
        <f t="shared" ref="H28" si="538">MID($I$7,H27,1)</f>
        <v/>
      </c>
      <c r="I28" s="23" t="str">
        <f t="shared" ref="I28" si="539">MID($I$7,I27,1)</f>
        <v/>
      </c>
      <c r="J28" s="23" t="str">
        <f t="shared" ref="J28" si="540">MID($I$7,J27,1)</f>
        <v/>
      </c>
      <c r="K28" s="23" t="str">
        <f t="shared" ref="K28" si="541">MID($I$7,K27,1)</f>
        <v/>
      </c>
      <c r="L28" s="23" t="str">
        <f t="shared" ref="L28" si="542">MID($I$7,L27,1)</f>
        <v/>
      </c>
      <c r="M28" s="23" t="str">
        <f t="shared" ref="M28" si="543">MID($I$7,M27,1)</f>
        <v/>
      </c>
      <c r="N28" s="23" t="str">
        <f t="shared" ref="N28" si="544">MID($I$7,N27,1)</f>
        <v/>
      </c>
      <c r="O28" s="23" t="str">
        <f t="shared" ref="O28" si="545">MID($I$7,O27,1)</f>
        <v/>
      </c>
      <c r="P28" s="23" t="str">
        <f t="shared" ref="P28" si="546">MID($I$7,P27,1)</f>
        <v/>
      </c>
      <c r="Q28" s="23" t="str">
        <f t="shared" ref="Q28" si="547">MID($I$7,Q27,1)</f>
        <v/>
      </c>
      <c r="R28" s="23" t="str">
        <f t="shared" ref="R28" si="548">MID($I$7,R27,1)</f>
        <v/>
      </c>
      <c r="S28" s="23" t="str">
        <f t="shared" ref="S28" si="549">MID($I$7,S27,1)</f>
        <v/>
      </c>
      <c r="T28" s="23" t="str">
        <f t="shared" ref="T28" si="550">MID($I$7,T27,1)</f>
        <v/>
      </c>
      <c r="U28" s="23" t="str">
        <f t="shared" ref="U28" si="551">MID($I$7,U27,1)</f>
        <v/>
      </c>
      <c r="V28" s="543" t="str">
        <f t="shared" ref="V28" si="552">MID($I$7,V27,1)</f>
        <v/>
      </c>
      <c r="W28" s="23" t="str">
        <f t="shared" ref="W28" si="553">MID($I$7,W27,1)</f>
        <v/>
      </c>
      <c r="X28" s="23" t="str">
        <f t="shared" ref="X28" si="554">MID($I$7,X27,1)</f>
        <v/>
      </c>
      <c r="Y28" s="23" t="str">
        <f t="shared" ref="Y28" si="555">MID($I$7,Y27,1)</f>
        <v/>
      </c>
      <c r="Z28" s="23" t="str">
        <f t="shared" ref="Z28" si="556">MID($I$7,Z27,1)</f>
        <v/>
      </c>
      <c r="AA28" s="23" t="str">
        <f t="shared" ref="AA28" si="557">MID($I$7,AA27,1)</f>
        <v/>
      </c>
      <c r="AB28" s="23" t="str">
        <f t="shared" ref="AB28" si="558">MID($I$7,AB27,1)</f>
        <v/>
      </c>
      <c r="AC28" s="23" t="str">
        <f t="shared" ref="AC28" si="559">MID($I$7,AC27,1)</f>
        <v/>
      </c>
      <c r="AD28" s="23" t="str">
        <f t="shared" ref="AD28" si="560">MID($I$7,AD27,1)</f>
        <v/>
      </c>
      <c r="AE28" s="23" t="str">
        <f t="shared" ref="AE28" si="561">MID($I$7,AE27,1)</f>
        <v/>
      </c>
      <c r="AF28" s="23" t="str">
        <f t="shared" ref="AF28" si="562">MID($I$7,AF27,1)</f>
        <v/>
      </c>
      <c r="AG28" s="23" t="str">
        <f t="shared" ref="AG28" si="563">MID($I$7,AG27,1)</f>
        <v/>
      </c>
      <c r="AH28" s="23" t="str">
        <f t="shared" ref="AH28" si="564">MID($I$7,AH27,1)</f>
        <v/>
      </c>
      <c r="AI28" s="23" t="str">
        <f t="shared" ref="AI28" si="565">MID($I$7,AI27,1)</f>
        <v/>
      </c>
      <c r="AJ28" s="23" t="str">
        <f t="shared" ref="AJ28" si="566">MID($I$7,AJ27,1)</f>
        <v/>
      </c>
      <c r="AK28" s="23" t="str">
        <f t="shared" ref="AK28" si="567">MID($I$7,AK27,1)</f>
        <v/>
      </c>
      <c r="AL28" s="23" t="str">
        <f t="shared" ref="AL28" si="568">MID($I$7,AL27,1)</f>
        <v/>
      </c>
      <c r="AM28" s="23" t="str">
        <f t="shared" ref="AM28" si="569">MID($I$7,AM27,1)</f>
        <v/>
      </c>
      <c r="AN28" s="23" t="str">
        <f t="shared" ref="AN28" si="570">MID($I$7,AN27,1)</f>
        <v/>
      </c>
      <c r="AO28" s="23" t="str">
        <f t="shared" ref="AO28" si="571">MID($I$7,AO27,1)</f>
        <v/>
      </c>
      <c r="AP28" s="543" t="str">
        <f t="shared" ref="AP28" si="572">MID($I$7,AP27,1)</f>
        <v/>
      </c>
      <c r="AQ28" s="10" t="str">
        <f t="shared" ref="AQ28" si="573">MID($I$7,AQ27,1)</f>
        <v/>
      </c>
      <c r="AR28" s="23" t="str">
        <f t="shared" ref="AR28" si="574">MID($I$7,AR27,1)</f>
        <v/>
      </c>
      <c r="AS28" s="23" t="str">
        <f t="shared" ref="AS28" si="575">MID($I$7,AS27,1)</f>
        <v/>
      </c>
      <c r="AT28" s="23" t="str">
        <f t="shared" ref="AT28" si="576">MID($I$7,AT27,1)</f>
        <v/>
      </c>
      <c r="AU28" s="23" t="str">
        <f t="shared" ref="AU28" si="577">MID($I$7,AU27,1)</f>
        <v/>
      </c>
      <c r="AV28" s="23" t="str">
        <f t="shared" ref="AV28" si="578">MID($I$7,AV27,1)</f>
        <v/>
      </c>
      <c r="AW28" s="23" t="str">
        <f t="shared" ref="AW28" si="579">MID($I$7,AW27,1)</f>
        <v/>
      </c>
      <c r="AX28" s="23" t="str">
        <f t="shared" ref="AX28" si="580">MID($I$7,AX27,1)</f>
        <v/>
      </c>
      <c r="AY28" s="23" t="str">
        <f t="shared" ref="AY28" si="581">MID($I$7,AY27,1)</f>
        <v/>
      </c>
      <c r="AZ28" s="23" t="str">
        <f t="shared" ref="AZ28" si="582">MID($I$7,AZ27,1)</f>
        <v/>
      </c>
      <c r="BA28" s="23" t="str">
        <f t="shared" ref="BA28" si="583">MID($I$7,BA27,1)</f>
        <v/>
      </c>
      <c r="BB28" s="23" t="str">
        <f t="shared" ref="BB28" si="584">MID($I$7,BB27,1)</f>
        <v/>
      </c>
      <c r="BC28" s="23" t="str">
        <f t="shared" ref="BC28" si="585">MID($I$7,BC27,1)</f>
        <v/>
      </c>
      <c r="BD28" s="23" t="str">
        <f t="shared" ref="BD28" si="586">MID($I$7,BD27,1)</f>
        <v/>
      </c>
      <c r="BE28" s="23" t="str">
        <f t="shared" ref="BE28" si="587">MID($I$7,BE27,1)</f>
        <v/>
      </c>
      <c r="BF28" s="23" t="str">
        <f t="shared" ref="BF28" si="588">MID($I$7,BF27,1)</f>
        <v/>
      </c>
      <c r="BG28" s="23" t="str">
        <f t="shared" ref="BG28" si="589">MID($I$7,BG27,1)</f>
        <v/>
      </c>
      <c r="BH28" s="23" t="str">
        <f t="shared" ref="BH28" si="590">MID($I$7,BH27,1)</f>
        <v/>
      </c>
      <c r="BI28" s="23" t="str">
        <f t="shared" ref="BI28" si="591">MID($I$7,BI27,1)</f>
        <v/>
      </c>
      <c r="BJ28" s="543" t="str">
        <f t="shared" ref="BJ28" si="592">MID($I$7,BJ27,1)</f>
        <v/>
      </c>
      <c r="BK28" s="10" t="str">
        <f t="shared" ref="BK28" si="593">MID($I$7,BK27,1)</f>
        <v/>
      </c>
      <c r="BL28" s="10" t="str">
        <f t="shared" ref="BL28" si="594">MID($I$7,BL27,1)</f>
        <v/>
      </c>
      <c r="BM28" s="10" t="str">
        <f t="shared" ref="BM28" si="595">MID($I$7,BM27,1)</f>
        <v/>
      </c>
      <c r="BN28" s="10" t="str">
        <f t="shared" ref="BN28" si="596">MID($I$7,BN27,1)</f>
        <v/>
      </c>
      <c r="BO28" s="10" t="str">
        <f t="shared" ref="BO28" si="597">MID($I$7,BO27,1)</f>
        <v/>
      </c>
      <c r="BP28" s="10" t="str">
        <f t="shared" ref="BP28" si="598">MID($I$7,BP27,1)</f>
        <v/>
      </c>
      <c r="BQ28" s="10" t="str">
        <f t="shared" ref="BQ28" si="599">MID($I$7,BQ27,1)</f>
        <v/>
      </c>
      <c r="BR28" s="10" t="str">
        <f t="shared" ref="BR28" si="600">MID($I$7,BR27,1)</f>
        <v/>
      </c>
      <c r="BS28" s="10" t="str">
        <f t="shared" ref="BS28" si="601">MID($I$7,BS27,1)</f>
        <v/>
      </c>
      <c r="BT28" s="10" t="str">
        <f t="shared" ref="BT28" si="602">MID($I$7,BT27,1)</f>
        <v/>
      </c>
      <c r="BU28" s="10" t="str">
        <f t="shared" ref="BU28" si="603">MID($I$7,BU27,1)</f>
        <v/>
      </c>
      <c r="BV28" s="10" t="str">
        <f t="shared" ref="BV28" si="604">MID($I$7,BV27,1)</f>
        <v/>
      </c>
      <c r="BW28" s="10" t="str">
        <f t="shared" ref="BW28" si="605">MID($I$7,BW27,1)</f>
        <v/>
      </c>
      <c r="BX28" s="10" t="str">
        <f t="shared" ref="BX28" si="606">MID($I$7,BX27,1)</f>
        <v/>
      </c>
      <c r="BY28" s="10" t="str">
        <f t="shared" ref="BY28" si="607">MID($I$7,BY27,1)</f>
        <v/>
      </c>
      <c r="BZ28" s="10" t="str">
        <f t="shared" ref="BZ28" si="608">MID($I$7,BZ27,1)</f>
        <v/>
      </c>
      <c r="CA28" s="10" t="str">
        <f t="shared" ref="CA28" si="609">MID($I$7,CA27,1)</f>
        <v/>
      </c>
      <c r="CB28" s="10" t="str">
        <f t="shared" ref="CB28" si="610">MID($I$7,CB27,1)</f>
        <v/>
      </c>
      <c r="CC28" s="546" t="str">
        <f t="shared" ref="CC28" si="611">MID($I$7,CC27,1)</f>
        <v/>
      </c>
      <c r="CD28" s="10" t="str">
        <f t="shared" ref="CD28" si="612">MID($I$7,CD27,1)</f>
        <v/>
      </c>
      <c r="CE28" s="10" t="str">
        <f t="shared" ref="CE28" si="613">MID($I$7,CE27,1)</f>
        <v/>
      </c>
      <c r="CF28" s="23" t="str">
        <f t="shared" ref="CF28" si="614">MID($I$7,CF27,1)</f>
        <v/>
      </c>
      <c r="CG28" s="23" t="str">
        <f t="shared" ref="CG28" si="615">MID($I$7,CG27,1)</f>
        <v/>
      </c>
      <c r="CH28" s="23" t="str">
        <f t="shared" ref="CH28" si="616">MID($I$7,CH27,1)</f>
        <v/>
      </c>
      <c r="CI28" s="23" t="str">
        <f t="shared" ref="CI28" si="617">MID($I$7,CI27,1)</f>
        <v/>
      </c>
      <c r="CJ28" s="23" t="str">
        <f t="shared" ref="CJ28" si="618">MID($I$7,CJ27,1)</f>
        <v/>
      </c>
      <c r="CK28" s="23" t="str">
        <f t="shared" ref="CK28" si="619">MID($I$7,CK27,1)</f>
        <v/>
      </c>
      <c r="CL28" s="23" t="str">
        <f t="shared" ref="CL28" si="620">MID($I$7,CL27,1)</f>
        <v/>
      </c>
      <c r="CM28" s="23" t="str">
        <f t="shared" ref="CM28" si="621">MID($I$7,CM27,1)</f>
        <v/>
      </c>
      <c r="CN28" s="23" t="str">
        <f t="shared" ref="CN28" si="622">MID($I$7,CN27,1)</f>
        <v/>
      </c>
      <c r="CO28" s="23" t="str">
        <f t="shared" ref="CO28" si="623">MID($I$7,CO27,1)</f>
        <v/>
      </c>
      <c r="CP28" s="23" t="str">
        <f t="shared" ref="CP28" si="624">MID($I$7,CP27,1)</f>
        <v/>
      </c>
      <c r="CQ28" s="23" t="str">
        <f t="shared" ref="CQ28" si="625">MID($I$7,CQ27,1)</f>
        <v/>
      </c>
      <c r="CR28" s="23" t="str">
        <f t="shared" ref="CR28" si="626">MID($I$7,CR27,1)</f>
        <v/>
      </c>
      <c r="CS28" s="23" t="str">
        <f t="shared" ref="CS28" si="627">MID($I$7,CS27,1)</f>
        <v/>
      </c>
      <c r="CT28" s="23" t="str">
        <f t="shared" ref="CT28" si="628">MID($I$7,CT27,1)</f>
        <v/>
      </c>
      <c r="CU28" s="23" t="str">
        <f t="shared" ref="CU28" si="629">MID($I$7,CU27,1)</f>
        <v/>
      </c>
      <c r="CV28" s="23" t="str">
        <f t="shared" ref="CV28" si="630">MID($I$7,CV27,1)</f>
        <v/>
      </c>
      <c r="CW28" s="23" t="str">
        <f t="shared" ref="CW28" si="631">MID($I$7,CW27,1)</f>
        <v/>
      </c>
      <c r="CX28" s="533">
        <f>CW27</f>
        <v>700</v>
      </c>
    </row>
    <row r="29" spans="1:114">
      <c r="A29" s="533"/>
      <c r="B29" s="190" t="str">
        <f>IF(B28="","",IF(OR(B28="G",B28="C")=TRUE,"S",IF(OR(B28="A",B28="T")=TRUE,"W","/")))</f>
        <v/>
      </c>
      <c r="C29" s="23" t="str">
        <f t="shared" ref="C29:BN29" si="632">IF(C28="","",IF(OR(C28="G",C28="C")=TRUE,"S",IF(OR(C28="A",C28="T")=TRUE,"W","/")))</f>
        <v/>
      </c>
      <c r="D29" s="23" t="str">
        <f t="shared" si="632"/>
        <v/>
      </c>
      <c r="E29" s="23" t="str">
        <f t="shared" si="632"/>
        <v/>
      </c>
      <c r="F29" s="23" t="str">
        <f t="shared" si="632"/>
        <v/>
      </c>
      <c r="G29" s="23" t="str">
        <f t="shared" si="632"/>
        <v/>
      </c>
      <c r="H29" s="23" t="str">
        <f t="shared" si="632"/>
        <v/>
      </c>
      <c r="I29" s="23" t="str">
        <f t="shared" si="632"/>
        <v/>
      </c>
      <c r="J29" s="23" t="str">
        <f t="shared" si="632"/>
        <v/>
      </c>
      <c r="K29" s="23" t="str">
        <f t="shared" si="632"/>
        <v/>
      </c>
      <c r="L29" s="23" t="str">
        <f t="shared" si="632"/>
        <v/>
      </c>
      <c r="M29" s="23" t="str">
        <f t="shared" si="632"/>
        <v/>
      </c>
      <c r="N29" s="23" t="str">
        <f t="shared" si="632"/>
        <v/>
      </c>
      <c r="O29" s="23" t="str">
        <f t="shared" si="632"/>
        <v/>
      </c>
      <c r="P29" s="23" t="str">
        <f t="shared" si="632"/>
        <v/>
      </c>
      <c r="Q29" s="23" t="str">
        <f t="shared" si="632"/>
        <v/>
      </c>
      <c r="R29" s="23" t="str">
        <f t="shared" si="632"/>
        <v/>
      </c>
      <c r="S29" s="23" t="str">
        <f t="shared" si="632"/>
        <v/>
      </c>
      <c r="T29" s="23" t="str">
        <f t="shared" si="632"/>
        <v/>
      </c>
      <c r="U29" s="23" t="str">
        <f t="shared" si="632"/>
        <v/>
      </c>
      <c r="V29" s="543" t="str">
        <f t="shared" si="632"/>
        <v/>
      </c>
      <c r="W29" s="23" t="str">
        <f t="shared" si="632"/>
        <v/>
      </c>
      <c r="X29" s="23" t="str">
        <f t="shared" si="632"/>
        <v/>
      </c>
      <c r="Y29" s="23" t="str">
        <f t="shared" si="632"/>
        <v/>
      </c>
      <c r="Z29" s="23" t="str">
        <f t="shared" si="632"/>
        <v/>
      </c>
      <c r="AA29" s="23" t="str">
        <f t="shared" si="632"/>
        <v/>
      </c>
      <c r="AB29" s="23" t="str">
        <f t="shared" si="632"/>
        <v/>
      </c>
      <c r="AC29" s="23" t="str">
        <f t="shared" si="632"/>
        <v/>
      </c>
      <c r="AD29" s="23" t="str">
        <f t="shared" si="632"/>
        <v/>
      </c>
      <c r="AE29" s="23" t="str">
        <f t="shared" si="632"/>
        <v/>
      </c>
      <c r="AF29" s="23" t="str">
        <f t="shared" si="632"/>
        <v/>
      </c>
      <c r="AG29" s="23" t="str">
        <f t="shared" si="632"/>
        <v/>
      </c>
      <c r="AH29" s="23" t="str">
        <f t="shared" si="632"/>
        <v/>
      </c>
      <c r="AI29" s="23" t="str">
        <f t="shared" si="632"/>
        <v/>
      </c>
      <c r="AJ29" s="23" t="str">
        <f t="shared" si="632"/>
        <v/>
      </c>
      <c r="AK29" s="23" t="str">
        <f t="shared" si="632"/>
        <v/>
      </c>
      <c r="AL29" s="23" t="str">
        <f t="shared" si="632"/>
        <v/>
      </c>
      <c r="AM29" s="23" t="str">
        <f t="shared" si="632"/>
        <v/>
      </c>
      <c r="AN29" s="23" t="str">
        <f t="shared" si="632"/>
        <v/>
      </c>
      <c r="AO29" s="23" t="str">
        <f t="shared" si="632"/>
        <v/>
      </c>
      <c r="AP29" s="543" t="str">
        <f t="shared" si="632"/>
        <v/>
      </c>
      <c r="AQ29" s="10" t="str">
        <f t="shared" si="632"/>
        <v/>
      </c>
      <c r="AR29" s="23" t="str">
        <f t="shared" si="632"/>
        <v/>
      </c>
      <c r="AS29" s="23" t="str">
        <f t="shared" si="632"/>
        <v/>
      </c>
      <c r="AT29" s="23" t="str">
        <f t="shared" si="632"/>
        <v/>
      </c>
      <c r="AU29" s="23" t="str">
        <f t="shared" si="632"/>
        <v/>
      </c>
      <c r="AV29" s="23" t="str">
        <f t="shared" si="632"/>
        <v/>
      </c>
      <c r="AW29" s="23" t="str">
        <f t="shared" si="632"/>
        <v/>
      </c>
      <c r="AX29" s="23" t="str">
        <f t="shared" si="632"/>
        <v/>
      </c>
      <c r="AY29" s="23" t="str">
        <f t="shared" si="632"/>
        <v/>
      </c>
      <c r="AZ29" s="23" t="str">
        <f t="shared" si="632"/>
        <v/>
      </c>
      <c r="BA29" s="23" t="str">
        <f t="shared" si="632"/>
        <v/>
      </c>
      <c r="BB29" s="23" t="str">
        <f t="shared" si="632"/>
        <v/>
      </c>
      <c r="BC29" s="23" t="str">
        <f t="shared" si="632"/>
        <v/>
      </c>
      <c r="BD29" s="23" t="str">
        <f t="shared" si="632"/>
        <v/>
      </c>
      <c r="BE29" s="23" t="str">
        <f t="shared" si="632"/>
        <v/>
      </c>
      <c r="BF29" s="23" t="str">
        <f t="shared" si="632"/>
        <v/>
      </c>
      <c r="BG29" s="23" t="str">
        <f t="shared" si="632"/>
        <v/>
      </c>
      <c r="BH29" s="23" t="str">
        <f t="shared" si="632"/>
        <v/>
      </c>
      <c r="BI29" s="23" t="str">
        <f t="shared" si="632"/>
        <v/>
      </c>
      <c r="BJ29" s="543" t="str">
        <f t="shared" si="632"/>
        <v/>
      </c>
      <c r="BK29" s="10" t="str">
        <f t="shared" si="632"/>
        <v/>
      </c>
      <c r="BL29" s="10" t="str">
        <f t="shared" si="632"/>
        <v/>
      </c>
      <c r="BM29" s="10" t="str">
        <f t="shared" si="632"/>
        <v/>
      </c>
      <c r="BN29" s="10" t="str">
        <f t="shared" si="632"/>
        <v/>
      </c>
      <c r="BO29" s="10" t="str">
        <f t="shared" ref="BO29:CW29" si="633">IF(BO28="","",IF(OR(BO28="G",BO28="C")=TRUE,"S",IF(OR(BO28="A",BO28="T")=TRUE,"W","/")))</f>
        <v/>
      </c>
      <c r="BP29" s="10" t="str">
        <f t="shared" si="633"/>
        <v/>
      </c>
      <c r="BQ29" s="10" t="str">
        <f t="shared" si="633"/>
        <v/>
      </c>
      <c r="BR29" s="10" t="str">
        <f t="shared" si="633"/>
        <v/>
      </c>
      <c r="BS29" s="10" t="str">
        <f t="shared" si="633"/>
        <v/>
      </c>
      <c r="BT29" s="10" t="str">
        <f t="shared" si="633"/>
        <v/>
      </c>
      <c r="BU29" s="10" t="str">
        <f t="shared" si="633"/>
        <v/>
      </c>
      <c r="BV29" s="10" t="str">
        <f t="shared" si="633"/>
        <v/>
      </c>
      <c r="BW29" s="10" t="str">
        <f t="shared" si="633"/>
        <v/>
      </c>
      <c r="BX29" s="10" t="str">
        <f t="shared" si="633"/>
        <v/>
      </c>
      <c r="BY29" s="10" t="str">
        <f t="shared" si="633"/>
        <v/>
      </c>
      <c r="BZ29" s="10" t="str">
        <f t="shared" si="633"/>
        <v/>
      </c>
      <c r="CA29" s="10" t="str">
        <f t="shared" si="633"/>
        <v/>
      </c>
      <c r="CB29" s="10" t="str">
        <f t="shared" si="633"/>
        <v/>
      </c>
      <c r="CC29" s="546" t="str">
        <f t="shared" si="633"/>
        <v/>
      </c>
      <c r="CD29" s="10" t="str">
        <f t="shared" si="633"/>
        <v/>
      </c>
      <c r="CE29" s="10" t="str">
        <f t="shared" si="633"/>
        <v/>
      </c>
      <c r="CF29" s="23" t="str">
        <f t="shared" si="633"/>
        <v/>
      </c>
      <c r="CG29" s="23" t="str">
        <f t="shared" si="633"/>
        <v/>
      </c>
      <c r="CH29" s="23" t="str">
        <f t="shared" si="633"/>
        <v/>
      </c>
      <c r="CI29" s="23" t="str">
        <f t="shared" si="633"/>
        <v/>
      </c>
      <c r="CJ29" s="23" t="str">
        <f t="shared" si="633"/>
        <v/>
      </c>
      <c r="CK29" s="23" t="str">
        <f t="shared" si="633"/>
        <v/>
      </c>
      <c r="CL29" s="23" t="str">
        <f t="shared" si="633"/>
        <v/>
      </c>
      <c r="CM29" s="23" t="str">
        <f t="shared" si="633"/>
        <v/>
      </c>
      <c r="CN29" s="23" t="str">
        <f t="shared" si="633"/>
        <v/>
      </c>
      <c r="CO29" s="23" t="str">
        <f t="shared" si="633"/>
        <v/>
      </c>
      <c r="CP29" s="23" t="str">
        <f t="shared" si="633"/>
        <v/>
      </c>
      <c r="CQ29" s="23" t="str">
        <f t="shared" si="633"/>
        <v/>
      </c>
      <c r="CR29" s="23" t="str">
        <f t="shared" si="633"/>
        <v/>
      </c>
      <c r="CS29" s="23" t="str">
        <f t="shared" si="633"/>
        <v/>
      </c>
      <c r="CT29" s="23" t="str">
        <f t="shared" si="633"/>
        <v/>
      </c>
      <c r="CU29" s="23" t="str">
        <f t="shared" si="633"/>
        <v/>
      </c>
      <c r="CV29" s="23" t="str">
        <f t="shared" si="633"/>
        <v/>
      </c>
      <c r="CW29" s="23" t="str">
        <f t="shared" si="633"/>
        <v/>
      </c>
      <c r="CX29" s="533"/>
    </row>
    <row r="30" spans="1:114" s="510" customFormat="1">
      <c r="A30" s="532"/>
      <c r="B30" s="530">
        <f>$A31</f>
        <v>701</v>
      </c>
      <c r="C30" s="509">
        <f t="shared" ref="C30:AH30" si="634">$A31+B$9</f>
        <v>702</v>
      </c>
      <c r="D30" s="509">
        <f t="shared" si="634"/>
        <v>703</v>
      </c>
      <c r="E30" s="509">
        <f t="shared" si="634"/>
        <v>704</v>
      </c>
      <c r="F30" s="509">
        <f t="shared" si="634"/>
        <v>705</v>
      </c>
      <c r="G30" s="509">
        <f t="shared" si="634"/>
        <v>706</v>
      </c>
      <c r="H30" s="509">
        <f t="shared" si="634"/>
        <v>707</v>
      </c>
      <c r="I30" s="509">
        <f t="shared" si="634"/>
        <v>708</v>
      </c>
      <c r="J30" s="509">
        <f t="shared" si="634"/>
        <v>709</v>
      </c>
      <c r="K30" s="509">
        <f t="shared" si="634"/>
        <v>710</v>
      </c>
      <c r="L30" s="509">
        <f t="shared" si="634"/>
        <v>711</v>
      </c>
      <c r="M30" s="509">
        <f t="shared" si="634"/>
        <v>712</v>
      </c>
      <c r="N30" s="509">
        <f t="shared" si="634"/>
        <v>713</v>
      </c>
      <c r="O30" s="509">
        <f t="shared" si="634"/>
        <v>714</v>
      </c>
      <c r="P30" s="509">
        <f t="shared" si="634"/>
        <v>715</v>
      </c>
      <c r="Q30" s="509">
        <f t="shared" si="634"/>
        <v>716</v>
      </c>
      <c r="R30" s="509">
        <f t="shared" si="634"/>
        <v>717</v>
      </c>
      <c r="S30" s="509">
        <f t="shared" si="634"/>
        <v>718</v>
      </c>
      <c r="T30" s="509">
        <f t="shared" si="634"/>
        <v>719</v>
      </c>
      <c r="U30" s="509">
        <f t="shared" si="634"/>
        <v>720</v>
      </c>
      <c r="V30" s="544">
        <f t="shared" si="634"/>
        <v>721</v>
      </c>
      <c r="W30" s="509">
        <f t="shared" si="634"/>
        <v>722</v>
      </c>
      <c r="X30" s="509">
        <f t="shared" si="634"/>
        <v>723</v>
      </c>
      <c r="Y30" s="509">
        <f t="shared" si="634"/>
        <v>724</v>
      </c>
      <c r="Z30" s="509">
        <f t="shared" si="634"/>
        <v>725</v>
      </c>
      <c r="AA30" s="509">
        <f t="shared" si="634"/>
        <v>726</v>
      </c>
      <c r="AB30" s="509">
        <f t="shared" si="634"/>
        <v>727</v>
      </c>
      <c r="AC30" s="509">
        <f t="shared" si="634"/>
        <v>728</v>
      </c>
      <c r="AD30" s="509">
        <f t="shared" si="634"/>
        <v>729</v>
      </c>
      <c r="AE30" s="509">
        <f t="shared" si="634"/>
        <v>730</v>
      </c>
      <c r="AF30" s="509">
        <f t="shared" si="634"/>
        <v>731</v>
      </c>
      <c r="AG30" s="509">
        <f t="shared" si="634"/>
        <v>732</v>
      </c>
      <c r="AH30" s="509">
        <f t="shared" si="634"/>
        <v>733</v>
      </c>
      <c r="AI30" s="509">
        <f t="shared" ref="AI30:BN30" si="635">$A31+AH$9</f>
        <v>734</v>
      </c>
      <c r="AJ30" s="509">
        <f t="shared" si="635"/>
        <v>735</v>
      </c>
      <c r="AK30" s="509">
        <f t="shared" si="635"/>
        <v>736</v>
      </c>
      <c r="AL30" s="509">
        <f t="shared" si="635"/>
        <v>737</v>
      </c>
      <c r="AM30" s="509">
        <f t="shared" si="635"/>
        <v>738</v>
      </c>
      <c r="AN30" s="509">
        <f t="shared" si="635"/>
        <v>739</v>
      </c>
      <c r="AO30" s="509">
        <f t="shared" si="635"/>
        <v>740</v>
      </c>
      <c r="AP30" s="544">
        <f t="shared" si="635"/>
        <v>741</v>
      </c>
      <c r="AQ30" s="531">
        <f t="shared" si="635"/>
        <v>742</v>
      </c>
      <c r="AR30" s="509">
        <f t="shared" si="635"/>
        <v>743</v>
      </c>
      <c r="AS30" s="509">
        <f t="shared" si="635"/>
        <v>744</v>
      </c>
      <c r="AT30" s="509">
        <f t="shared" si="635"/>
        <v>745</v>
      </c>
      <c r="AU30" s="509">
        <f t="shared" si="635"/>
        <v>746</v>
      </c>
      <c r="AV30" s="509">
        <f t="shared" si="635"/>
        <v>747</v>
      </c>
      <c r="AW30" s="509">
        <f t="shared" si="635"/>
        <v>748</v>
      </c>
      <c r="AX30" s="509">
        <f t="shared" si="635"/>
        <v>749</v>
      </c>
      <c r="AY30" s="509">
        <f t="shared" si="635"/>
        <v>750</v>
      </c>
      <c r="AZ30" s="509">
        <f t="shared" si="635"/>
        <v>751</v>
      </c>
      <c r="BA30" s="509">
        <f t="shared" si="635"/>
        <v>752</v>
      </c>
      <c r="BB30" s="509">
        <f t="shared" si="635"/>
        <v>753</v>
      </c>
      <c r="BC30" s="509">
        <f t="shared" si="635"/>
        <v>754</v>
      </c>
      <c r="BD30" s="509">
        <f t="shared" si="635"/>
        <v>755</v>
      </c>
      <c r="BE30" s="509">
        <f t="shared" si="635"/>
        <v>756</v>
      </c>
      <c r="BF30" s="509">
        <f t="shared" si="635"/>
        <v>757</v>
      </c>
      <c r="BG30" s="509">
        <f t="shared" si="635"/>
        <v>758</v>
      </c>
      <c r="BH30" s="509">
        <f t="shared" si="635"/>
        <v>759</v>
      </c>
      <c r="BI30" s="509">
        <f t="shared" si="635"/>
        <v>760</v>
      </c>
      <c r="BJ30" s="544">
        <f t="shared" si="635"/>
        <v>761</v>
      </c>
      <c r="BK30" s="531">
        <f t="shared" si="635"/>
        <v>762</v>
      </c>
      <c r="BL30" s="531">
        <f t="shared" si="635"/>
        <v>763</v>
      </c>
      <c r="BM30" s="531">
        <f t="shared" si="635"/>
        <v>764</v>
      </c>
      <c r="BN30" s="531">
        <f t="shared" si="635"/>
        <v>765</v>
      </c>
      <c r="BO30" s="531">
        <f t="shared" ref="BO30:CT30" si="636">$A31+BN$9</f>
        <v>766</v>
      </c>
      <c r="BP30" s="531">
        <f t="shared" si="636"/>
        <v>767</v>
      </c>
      <c r="BQ30" s="531">
        <f t="shared" si="636"/>
        <v>768</v>
      </c>
      <c r="BR30" s="531">
        <f t="shared" si="636"/>
        <v>769</v>
      </c>
      <c r="BS30" s="531">
        <f t="shared" si="636"/>
        <v>770</v>
      </c>
      <c r="BT30" s="531">
        <f t="shared" si="636"/>
        <v>771</v>
      </c>
      <c r="BU30" s="531">
        <f t="shared" si="636"/>
        <v>772</v>
      </c>
      <c r="BV30" s="531">
        <f t="shared" si="636"/>
        <v>773</v>
      </c>
      <c r="BW30" s="531">
        <f t="shared" si="636"/>
        <v>774</v>
      </c>
      <c r="BX30" s="531">
        <f t="shared" si="636"/>
        <v>775</v>
      </c>
      <c r="BY30" s="531">
        <f t="shared" si="636"/>
        <v>776</v>
      </c>
      <c r="BZ30" s="531">
        <f t="shared" si="636"/>
        <v>777</v>
      </c>
      <c r="CA30" s="531">
        <f t="shared" si="636"/>
        <v>778</v>
      </c>
      <c r="CB30" s="531">
        <f t="shared" si="636"/>
        <v>779</v>
      </c>
      <c r="CC30" s="547">
        <f t="shared" si="636"/>
        <v>780</v>
      </c>
      <c r="CD30" s="531">
        <f t="shared" si="636"/>
        <v>781</v>
      </c>
      <c r="CE30" s="531">
        <f t="shared" si="636"/>
        <v>782</v>
      </c>
      <c r="CF30" s="509">
        <f t="shared" si="636"/>
        <v>783</v>
      </c>
      <c r="CG30" s="509">
        <f t="shared" si="636"/>
        <v>784</v>
      </c>
      <c r="CH30" s="509">
        <f t="shared" si="636"/>
        <v>785</v>
      </c>
      <c r="CI30" s="509">
        <f t="shared" si="636"/>
        <v>786</v>
      </c>
      <c r="CJ30" s="509">
        <f t="shared" si="636"/>
        <v>787</v>
      </c>
      <c r="CK30" s="509">
        <f t="shared" si="636"/>
        <v>788</v>
      </c>
      <c r="CL30" s="509">
        <f t="shared" si="636"/>
        <v>789</v>
      </c>
      <c r="CM30" s="509">
        <f t="shared" si="636"/>
        <v>790</v>
      </c>
      <c r="CN30" s="509">
        <f t="shared" si="636"/>
        <v>791</v>
      </c>
      <c r="CO30" s="509">
        <f t="shared" si="636"/>
        <v>792</v>
      </c>
      <c r="CP30" s="509">
        <f t="shared" si="636"/>
        <v>793</v>
      </c>
      <c r="CQ30" s="509">
        <f t="shared" si="636"/>
        <v>794</v>
      </c>
      <c r="CR30" s="509">
        <f t="shared" si="636"/>
        <v>795</v>
      </c>
      <c r="CS30" s="509">
        <f t="shared" si="636"/>
        <v>796</v>
      </c>
      <c r="CT30" s="509">
        <f t="shared" si="636"/>
        <v>797</v>
      </c>
      <c r="CU30" s="509">
        <f t="shared" ref="CU30:CW30" si="637">$A31+CT$9</f>
        <v>798</v>
      </c>
      <c r="CV30" s="509">
        <f t="shared" si="637"/>
        <v>799</v>
      </c>
      <c r="CW30" s="509">
        <f t="shared" si="637"/>
        <v>800</v>
      </c>
      <c r="CX30" s="532"/>
      <c r="CZ30" s="23"/>
      <c r="DE30" s="508"/>
      <c r="DF30" s="508"/>
      <c r="DG30" s="508"/>
      <c r="DH30" s="508"/>
      <c r="DI30" s="508"/>
      <c r="DJ30" s="508"/>
    </row>
    <row r="31" spans="1:114">
      <c r="A31" s="533">
        <v>701</v>
      </c>
      <c r="B31" s="190" t="str">
        <f>MID($I$7,B30,1)</f>
        <v/>
      </c>
      <c r="C31" s="23" t="str">
        <f t="shared" ref="C31" si="638">MID($I$7,C30,1)</f>
        <v/>
      </c>
      <c r="D31" s="23" t="str">
        <f t="shared" ref="D31" si="639">MID($I$7,D30,1)</f>
        <v/>
      </c>
      <c r="E31" s="23" t="str">
        <f t="shared" ref="E31" si="640">MID($I$7,E30,1)</f>
        <v/>
      </c>
      <c r="F31" s="23" t="str">
        <f t="shared" ref="F31" si="641">MID($I$7,F30,1)</f>
        <v/>
      </c>
      <c r="G31" s="23" t="str">
        <f t="shared" ref="G31" si="642">MID($I$7,G30,1)</f>
        <v/>
      </c>
      <c r="H31" s="23" t="str">
        <f t="shared" ref="H31" si="643">MID($I$7,H30,1)</f>
        <v/>
      </c>
      <c r="I31" s="23" t="str">
        <f t="shared" ref="I31" si="644">MID($I$7,I30,1)</f>
        <v/>
      </c>
      <c r="J31" s="23" t="str">
        <f t="shared" ref="J31" si="645">MID($I$7,J30,1)</f>
        <v/>
      </c>
      <c r="K31" s="23" t="str">
        <f t="shared" ref="K31" si="646">MID($I$7,K30,1)</f>
        <v/>
      </c>
      <c r="L31" s="23" t="str">
        <f t="shared" ref="L31" si="647">MID($I$7,L30,1)</f>
        <v/>
      </c>
      <c r="M31" s="23" t="str">
        <f t="shared" ref="M31" si="648">MID($I$7,M30,1)</f>
        <v/>
      </c>
      <c r="N31" s="23" t="str">
        <f t="shared" ref="N31" si="649">MID($I$7,N30,1)</f>
        <v/>
      </c>
      <c r="O31" s="23" t="str">
        <f t="shared" ref="O31" si="650">MID($I$7,O30,1)</f>
        <v/>
      </c>
      <c r="P31" s="23" t="str">
        <f t="shared" ref="P31" si="651">MID($I$7,P30,1)</f>
        <v/>
      </c>
      <c r="Q31" s="23" t="str">
        <f t="shared" ref="Q31" si="652">MID($I$7,Q30,1)</f>
        <v/>
      </c>
      <c r="R31" s="23" t="str">
        <f t="shared" ref="R31" si="653">MID($I$7,R30,1)</f>
        <v/>
      </c>
      <c r="S31" s="23" t="str">
        <f t="shared" ref="S31" si="654">MID($I$7,S30,1)</f>
        <v/>
      </c>
      <c r="T31" s="23" t="str">
        <f t="shared" ref="T31" si="655">MID($I$7,T30,1)</f>
        <v/>
      </c>
      <c r="U31" s="23" t="str">
        <f t="shared" ref="U31" si="656">MID($I$7,U30,1)</f>
        <v/>
      </c>
      <c r="V31" s="543" t="str">
        <f t="shared" ref="V31" si="657">MID($I$7,V30,1)</f>
        <v/>
      </c>
      <c r="W31" s="23" t="str">
        <f t="shared" ref="W31" si="658">MID($I$7,W30,1)</f>
        <v/>
      </c>
      <c r="X31" s="23" t="str">
        <f t="shared" ref="X31" si="659">MID($I$7,X30,1)</f>
        <v/>
      </c>
      <c r="Y31" s="23" t="str">
        <f t="shared" ref="Y31" si="660">MID($I$7,Y30,1)</f>
        <v/>
      </c>
      <c r="Z31" s="23" t="str">
        <f t="shared" ref="Z31" si="661">MID($I$7,Z30,1)</f>
        <v/>
      </c>
      <c r="AA31" s="23" t="str">
        <f t="shared" ref="AA31" si="662">MID($I$7,AA30,1)</f>
        <v/>
      </c>
      <c r="AB31" s="23" t="str">
        <f t="shared" ref="AB31" si="663">MID($I$7,AB30,1)</f>
        <v/>
      </c>
      <c r="AC31" s="23" t="str">
        <f t="shared" ref="AC31" si="664">MID($I$7,AC30,1)</f>
        <v/>
      </c>
      <c r="AD31" s="23" t="str">
        <f t="shared" ref="AD31" si="665">MID($I$7,AD30,1)</f>
        <v/>
      </c>
      <c r="AE31" s="23" t="str">
        <f t="shared" ref="AE31" si="666">MID($I$7,AE30,1)</f>
        <v/>
      </c>
      <c r="AF31" s="23" t="str">
        <f t="shared" ref="AF31" si="667">MID($I$7,AF30,1)</f>
        <v/>
      </c>
      <c r="AG31" s="23" t="str">
        <f t="shared" ref="AG31" si="668">MID($I$7,AG30,1)</f>
        <v/>
      </c>
      <c r="AH31" s="23" t="str">
        <f t="shared" ref="AH31" si="669">MID($I$7,AH30,1)</f>
        <v/>
      </c>
      <c r="AI31" s="23" t="str">
        <f t="shared" ref="AI31" si="670">MID($I$7,AI30,1)</f>
        <v/>
      </c>
      <c r="AJ31" s="23" t="str">
        <f t="shared" ref="AJ31" si="671">MID($I$7,AJ30,1)</f>
        <v/>
      </c>
      <c r="AK31" s="23" t="str">
        <f t="shared" ref="AK31" si="672">MID($I$7,AK30,1)</f>
        <v/>
      </c>
      <c r="AL31" s="23" t="str">
        <f t="shared" ref="AL31" si="673">MID($I$7,AL30,1)</f>
        <v/>
      </c>
      <c r="AM31" s="23" t="str">
        <f t="shared" ref="AM31" si="674">MID($I$7,AM30,1)</f>
        <v/>
      </c>
      <c r="AN31" s="23" t="str">
        <f t="shared" ref="AN31" si="675">MID($I$7,AN30,1)</f>
        <v/>
      </c>
      <c r="AO31" s="23" t="str">
        <f t="shared" ref="AO31" si="676">MID($I$7,AO30,1)</f>
        <v/>
      </c>
      <c r="AP31" s="543" t="str">
        <f t="shared" ref="AP31" si="677">MID($I$7,AP30,1)</f>
        <v/>
      </c>
      <c r="AQ31" s="10" t="str">
        <f t="shared" ref="AQ31" si="678">MID($I$7,AQ30,1)</f>
        <v/>
      </c>
      <c r="AR31" s="23" t="str">
        <f t="shared" ref="AR31" si="679">MID($I$7,AR30,1)</f>
        <v/>
      </c>
      <c r="AS31" s="23" t="str">
        <f t="shared" ref="AS31" si="680">MID($I$7,AS30,1)</f>
        <v/>
      </c>
      <c r="AT31" s="23" t="str">
        <f t="shared" ref="AT31" si="681">MID($I$7,AT30,1)</f>
        <v/>
      </c>
      <c r="AU31" s="23" t="str">
        <f t="shared" ref="AU31" si="682">MID($I$7,AU30,1)</f>
        <v/>
      </c>
      <c r="AV31" s="23" t="str">
        <f t="shared" ref="AV31" si="683">MID($I$7,AV30,1)</f>
        <v/>
      </c>
      <c r="AW31" s="23" t="str">
        <f t="shared" ref="AW31" si="684">MID($I$7,AW30,1)</f>
        <v/>
      </c>
      <c r="AX31" s="23" t="str">
        <f t="shared" ref="AX31" si="685">MID($I$7,AX30,1)</f>
        <v/>
      </c>
      <c r="AY31" s="23" t="str">
        <f t="shared" ref="AY31" si="686">MID($I$7,AY30,1)</f>
        <v/>
      </c>
      <c r="AZ31" s="23" t="str">
        <f t="shared" ref="AZ31" si="687">MID($I$7,AZ30,1)</f>
        <v/>
      </c>
      <c r="BA31" s="23" t="str">
        <f t="shared" ref="BA31" si="688">MID($I$7,BA30,1)</f>
        <v/>
      </c>
      <c r="BB31" s="23" t="str">
        <f t="shared" ref="BB31" si="689">MID($I$7,BB30,1)</f>
        <v/>
      </c>
      <c r="BC31" s="23" t="str">
        <f t="shared" ref="BC31" si="690">MID($I$7,BC30,1)</f>
        <v/>
      </c>
      <c r="BD31" s="23" t="str">
        <f t="shared" ref="BD31" si="691">MID($I$7,BD30,1)</f>
        <v/>
      </c>
      <c r="BE31" s="23" t="str">
        <f t="shared" ref="BE31" si="692">MID($I$7,BE30,1)</f>
        <v/>
      </c>
      <c r="BF31" s="23" t="str">
        <f t="shared" ref="BF31" si="693">MID($I$7,BF30,1)</f>
        <v/>
      </c>
      <c r="BG31" s="23" t="str">
        <f t="shared" ref="BG31" si="694">MID($I$7,BG30,1)</f>
        <v/>
      </c>
      <c r="BH31" s="23" t="str">
        <f t="shared" ref="BH31" si="695">MID($I$7,BH30,1)</f>
        <v/>
      </c>
      <c r="BI31" s="23" t="str">
        <f t="shared" ref="BI31" si="696">MID($I$7,BI30,1)</f>
        <v/>
      </c>
      <c r="BJ31" s="543" t="str">
        <f t="shared" ref="BJ31" si="697">MID($I$7,BJ30,1)</f>
        <v/>
      </c>
      <c r="BK31" s="10" t="str">
        <f t="shared" ref="BK31" si="698">MID($I$7,BK30,1)</f>
        <v/>
      </c>
      <c r="BL31" s="10" t="str">
        <f t="shared" ref="BL31" si="699">MID($I$7,BL30,1)</f>
        <v/>
      </c>
      <c r="BM31" s="10" t="str">
        <f t="shared" ref="BM31" si="700">MID($I$7,BM30,1)</f>
        <v/>
      </c>
      <c r="BN31" s="10" t="str">
        <f t="shared" ref="BN31" si="701">MID($I$7,BN30,1)</f>
        <v/>
      </c>
      <c r="BO31" s="10" t="str">
        <f t="shared" ref="BO31" si="702">MID($I$7,BO30,1)</f>
        <v/>
      </c>
      <c r="BP31" s="10" t="str">
        <f t="shared" ref="BP31" si="703">MID($I$7,BP30,1)</f>
        <v/>
      </c>
      <c r="BQ31" s="10" t="str">
        <f t="shared" ref="BQ31" si="704">MID($I$7,BQ30,1)</f>
        <v/>
      </c>
      <c r="BR31" s="10" t="str">
        <f t="shared" ref="BR31" si="705">MID($I$7,BR30,1)</f>
        <v/>
      </c>
      <c r="BS31" s="10" t="str">
        <f t="shared" ref="BS31" si="706">MID($I$7,BS30,1)</f>
        <v/>
      </c>
      <c r="BT31" s="10" t="str">
        <f t="shared" ref="BT31" si="707">MID($I$7,BT30,1)</f>
        <v/>
      </c>
      <c r="BU31" s="10" t="str">
        <f t="shared" ref="BU31" si="708">MID($I$7,BU30,1)</f>
        <v/>
      </c>
      <c r="BV31" s="10" t="str">
        <f t="shared" ref="BV31" si="709">MID($I$7,BV30,1)</f>
        <v/>
      </c>
      <c r="BW31" s="10" t="str">
        <f t="shared" ref="BW31" si="710">MID($I$7,BW30,1)</f>
        <v/>
      </c>
      <c r="BX31" s="10" t="str">
        <f t="shared" ref="BX31" si="711">MID($I$7,BX30,1)</f>
        <v/>
      </c>
      <c r="BY31" s="10" t="str">
        <f t="shared" ref="BY31" si="712">MID($I$7,BY30,1)</f>
        <v/>
      </c>
      <c r="BZ31" s="10" t="str">
        <f t="shared" ref="BZ31" si="713">MID($I$7,BZ30,1)</f>
        <v/>
      </c>
      <c r="CA31" s="10" t="str">
        <f t="shared" ref="CA31" si="714">MID($I$7,CA30,1)</f>
        <v/>
      </c>
      <c r="CB31" s="10" t="str">
        <f t="shared" ref="CB31" si="715">MID($I$7,CB30,1)</f>
        <v/>
      </c>
      <c r="CC31" s="546" t="str">
        <f t="shared" ref="CC31" si="716">MID($I$7,CC30,1)</f>
        <v/>
      </c>
      <c r="CD31" s="10" t="str">
        <f t="shared" ref="CD31" si="717">MID($I$7,CD30,1)</f>
        <v/>
      </c>
      <c r="CE31" s="10" t="str">
        <f t="shared" ref="CE31" si="718">MID($I$7,CE30,1)</f>
        <v/>
      </c>
      <c r="CF31" s="23" t="str">
        <f t="shared" ref="CF31" si="719">MID($I$7,CF30,1)</f>
        <v/>
      </c>
      <c r="CG31" s="23" t="str">
        <f t="shared" ref="CG31" si="720">MID($I$7,CG30,1)</f>
        <v/>
      </c>
      <c r="CH31" s="23" t="str">
        <f t="shared" ref="CH31" si="721">MID($I$7,CH30,1)</f>
        <v/>
      </c>
      <c r="CI31" s="23" t="str">
        <f t="shared" ref="CI31" si="722">MID($I$7,CI30,1)</f>
        <v/>
      </c>
      <c r="CJ31" s="23" t="str">
        <f t="shared" ref="CJ31" si="723">MID($I$7,CJ30,1)</f>
        <v/>
      </c>
      <c r="CK31" s="23" t="str">
        <f t="shared" ref="CK31" si="724">MID($I$7,CK30,1)</f>
        <v/>
      </c>
      <c r="CL31" s="23" t="str">
        <f t="shared" ref="CL31" si="725">MID($I$7,CL30,1)</f>
        <v/>
      </c>
      <c r="CM31" s="23" t="str">
        <f t="shared" ref="CM31" si="726">MID($I$7,CM30,1)</f>
        <v/>
      </c>
      <c r="CN31" s="23" t="str">
        <f t="shared" ref="CN31" si="727">MID($I$7,CN30,1)</f>
        <v/>
      </c>
      <c r="CO31" s="23" t="str">
        <f t="shared" ref="CO31" si="728">MID($I$7,CO30,1)</f>
        <v/>
      </c>
      <c r="CP31" s="23" t="str">
        <f t="shared" ref="CP31" si="729">MID($I$7,CP30,1)</f>
        <v/>
      </c>
      <c r="CQ31" s="23" t="str">
        <f t="shared" ref="CQ31" si="730">MID($I$7,CQ30,1)</f>
        <v/>
      </c>
      <c r="CR31" s="23" t="str">
        <f t="shared" ref="CR31" si="731">MID($I$7,CR30,1)</f>
        <v/>
      </c>
      <c r="CS31" s="23" t="str">
        <f t="shared" ref="CS31" si="732">MID($I$7,CS30,1)</f>
        <v/>
      </c>
      <c r="CT31" s="23" t="str">
        <f t="shared" ref="CT31" si="733">MID($I$7,CT30,1)</f>
        <v/>
      </c>
      <c r="CU31" s="23" t="str">
        <f t="shared" ref="CU31" si="734">MID($I$7,CU30,1)</f>
        <v/>
      </c>
      <c r="CV31" s="23" t="str">
        <f t="shared" ref="CV31" si="735">MID($I$7,CV30,1)</f>
        <v/>
      </c>
      <c r="CW31" s="23" t="str">
        <f t="shared" ref="CW31" si="736">MID($I$7,CW30,1)</f>
        <v/>
      </c>
      <c r="CX31" s="533">
        <f>CW30</f>
        <v>800</v>
      </c>
    </row>
    <row r="32" spans="1:114">
      <c r="A32" s="533"/>
      <c r="B32" s="190" t="str">
        <f>IF(B31="","",IF(OR(B31="G",B31="C")=TRUE,"S",IF(OR(B31="A",B31="T")=TRUE,"W","/")))</f>
        <v/>
      </c>
      <c r="C32" s="23" t="str">
        <f t="shared" ref="C32:BN32" si="737">IF(C31="","",IF(OR(C31="G",C31="C")=TRUE,"S",IF(OR(C31="A",C31="T")=TRUE,"W","/")))</f>
        <v/>
      </c>
      <c r="D32" s="23" t="str">
        <f t="shared" si="737"/>
        <v/>
      </c>
      <c r="E32" s="23" t="str">
        <f t="shared" si="737"/>
        <v/>
      </c>
      <c r="F32" s="23" t="str">
        <f t="shared" si="737"/>
        <v/>
      </c>
      <c r="G32" s="23" t="str">
        <f t="shared" si="737"/>
        <v/>
      </c>
      <c r="H32" s="23" t="str">
        <f t="shared" si="737"/>
        <v/>
      </c>
      <c r="I32" s="23" t="str">
        <f t="shared" si="737"/>
        <v/>
      </c>
      <c r="J32" s="23" t="str">
        <f t="shared" si="737"/>
        <v/>
      </c>
      <c r="K32" s="23" t="str">
        <f t="shared" si="737"/>
        <v/>
      </c>
      <c r="L32" s="23" t="str">
        <f t="shared" si="737"/>
        <v/>
      </c>
      <c r="M32" s="23" t="str">
        <f t="shared" si="737"/>
        <v/>
      </c>
      <c r="N32" s="23" t="str">
        <f t="shared" si="737"/>
        <v/>
      </c>
      <c r="O32" s="23" t="str">
        <f t="shared" si="737"/>
        <v/>
      </c>
      <c r="P32" s="23" t="str">
        <f t="shared" si="737"/>
        <v/>
      </c>
      <c r="Q32" s="23" t="str">
        <f t="shared" si="737"/>
        <v/>
      </c>
      <c r="R32" s="23" t="str">
        <f t="shared" si="737"/>
        <v/>
      </c>
      <c r="S32" s="23" t="str">
        <f t="shared" si="737"/>
        <v/>
      </c>
      <c r="T32" s="23" t="str">
        <f t="shared" si="737"/>
        <v/>
      </c>
      <c r="U32" s="23" t="str">
        <f t="shared" si="737"/>
        <v/>
      </c>
      <c r="V32" s="543" t="str">
        <f t="shared" si="737"/>
        <v/>
      </c>
      <c r="W32" s="23" t="str">
        <f t="shared" si="737"/>
        <v/>
      </c>
      <c r="X32" s="23" t="str">
        <f t="shared" si="737"/>
        <v/>
      </c>
      <c r="Y32" s="23" t="str">
        <f t="shared" si="737"/>
        <v/>
      </c>
      <c r="Z32" s="23" t="str">
        <f t="shared" si="737"/>
        <v/>
      </c>
      <c r="AA32" s="23" t="str">
        <f t="shared" si="737"/>
        <v/>
      </c>
      <c r="AB32" s="23" t="str">
        <f t="shared" si="737"/>
        <v/>
      </c>
      <c r="AC32" s="23" t="str">
        <f t="shared" si="737"/>
        <v/>
      </c>
      <c r="AD32" s="23" t="str">
        <f t="shared" si="737"/>
        <v/>
      </c>
      <c r="AE32" s="23" t="str">
        <f t="shared" si="737"/>
        <v/>
      </c>
      <c r="AF32" s="23" t="str">
        <f t="shared" si="737"/>
        <v/>
      </c>
      <c r="AG32" s="23" t="str">
        <f t="shared" si="737"/>
        <v/>
      </c>
      <c r="AH32" s="23" t="str">
        <f t="shared" si="737"/>
        <v/>
      </c>
      <c r="AI32" s="23" t="str">
        <f t="shared" si="737"/>
        <v/>
      </c>
      <c r="AJ32" s="23" t="str">
        <f t="shared" si="737"/>
        <v/>
      </c>
      <c r="AK32" s="23" t="str">
        <f t="shared" si="737"/>
        <v/>
      </c>
      <c r="AL32" s="23" t="str">
        <f t="shared" si="737"/>
        <v/>
      </c>
      <c r="AM32" s="23" t="str">
        <f t="shared" si="737"/>
        <v/>
      </c>
      <c r="AN32" s="23" t="str">
        <f t="shared" si="737"/>
        <v/>
      </c>
      <c r="AO32" s="23" t="str">
        <f t="shared" si="737"/>
        <v/>
      </c>
      <c r="AP32" s="543" t="str">
        <f t="shared" si="737"/>
        <v/>
      </c>
      <c r="AQ32" s="10" t="str">
        <f t="shared" si="737"/>
        <v/>
      </c>
      <c r="AR32" s="23" t="str">
        <f t="shared" si="737"/>
        <v/>
      </c>
      <c r="AS32" s="23" t="str">
        <f t="shared" si="737"/>
        <v/>
      </c>
      <c r="AT32" s="23" t="str">
        <f t="shared" si="737"/>
        <v/>
      </c>
      <c r="AU32" s="23" t="str">
        <f t="shared" si="737"/>
        <v/>
      </c>
      <c r="AV32" s="23" t="str">
        <f t="shared" si="737"/>
        <v/>
      </c>
      <c r="AW32" s="23" t="str">
        <f t="shared" si="737"/>
        <v/>
      </c>
      <c r="AX32" s="23" t="str">
        <f t="shared" si="737"/>
        <v/>
      </c>
      <c r="AY32" s="23" t="str">
        <f t="shared" si="737"/>
        <v/>
      </c>
      <c r="AZ32" s="23" t="str">
        <f t="shared" si="737"/>
        <v/>
      </c>
      <c r="BA32" s="23" t="str">
        <f t="shared" si="737"/>
        <v/>
      </c>
      <c r="BB32" s="23" t="str">
        <f t="shared" si="737"/>
        <v/>
      </c>
      <c r="BC32" s="23" t="str">
        <f t="shared" si="737"/>
        <v/>
      </c>
      <c r="BD32" s="23" t="str">
        <f t="shared" si="737"/>
        <v/>
      </c>
      <c r="BE32" s="23" t="str">
        <f t="shared" si="737"/>
        <v/>
      </c>
      <c r="BF32" s="23" t="str">
        <f t="shared" si="737"/>
        <v/>
      </c>
      <c r="BG32" s="23" t="str">
        <f t="shared" si="737"/>
        <v/>
      </c>
      <c r="BH32" s="23" t="str">
        <f t="shared" si="737"/>
        <v/>
      </c>
      <c r="BI32" s="23" t="str">
        <f t="shared" si="737"/>
        <v/>
      </c>
      <c r="BJ32" s="543" t="str">
        <f t="shared" si="737"/>
        <v/>
      </c>
      <c r="BK32" s="10" t="str">
        <f t="shared" si="737"/>
        <v/>
      </c>
      <c r="BL32" s="10" t="str">
        <f t="shared" si="737"/>
        <v/>
      </c>
      <c r="BM32" s="10" t="str">
        <f t="shared" si="737"/>
        <v/>
      </c>
      <c r="BN32" s="10" t="str">
        <f t="shared" si="737"/>
        <v/>
      </c>
      <c r="BO32" s="10" t="str">
        <f t="shared" ref="BO32:CW32" si="738">IF(BO31="","",IF(OR(BO31="G",BO31="C")=TRUE,"S",IF(OR(BO31="A",BO31="T")=TRUE,"W","/")))</f>
        <v/>
      </c>
      <c r="BP32" s="10" t="str">
        <f t="shared" si="738"/>
        <v/>
      </c>
      <c r="BQ32" s="10" t="str">
        <f t="shared" si="738"/>
        <v/>
      </c>
      <c r="BR32" s="10" t="str">
        <f t="shared" si="738"/>
        <v/>
      </c>
      <c r="BS32" s="10" t="str">
        <f t="shared" si="738"/>
        <v/>
      </c>
      <c r="BT32" s="10" t="str">
        <f t="shared" si="738"/>
        <v/>
      </c>
      <c r="BU32" s="10" t="str">
        <f t="shared" si="738"/>
        <v/>
      </c>
      <c r="BV32" s="10" t="str">
        <f t="shared" si="738"/>
        <v/>
      </c>
      <c r="BW32" s="10" t="str">
        <f t="shared" si="738"/>
        <v/>
      </c>
      <c r="BX32" s="10" t="str">
        <f t="shared" si="738"/>
        <v/>
      </c>
      <c r="BY32" s="10" t="str">
        <f t="shared" si="738"/>
        <v/>
      </c>
      <c r="BZ32" s="10" t="str">
        <f t="shared" si="738"/>
        <v/>
      </c>
      <c r="CA32" s="10" t="str">
        <f t="shared" si="738"/>
        <v/>
      </c>
      <c r="CB32" s="10" t="str">
        <f t="shared" si="738"/>
        <v/>
      </c>
      <c r="CC32" s="546" t="str">
        <f t="shared" si="738"/>
        <v/>
      </c>
      <c r="CD32" s="10" t="str">
        <f t="shared" si="738"/>
        <v/>
      </c>
      <c r="CE32" s="10" t="str">
        <f t="shared" si="738"/>
        <v/>
      </c>
      <c r="CF32" s="23" t="str">
        <f t="shared" si="738"/>
        <v/>
      </c>
      <c r="CG32" s="23" t="str">
        <f t="shared" si="738"/>
        <v/>
      </c>
      <c r="CH32" s="23" t="str">
        <f t="shared" si="738"/>
        <v/>
      </c>
      <c r="CI32" s="23" t="str">
        <f t="shared" si="738"/>
        <v/>
      </c>
      <c r="CJ32" s="23" t="str">
        <f t="shared" si="738"/>
        <v/>
      </c>
      <c r="CK32" s="23" t="str">
        <f t="shared" si="738"/>
        <v/>
      </c>
      <c r="CL32" s="23" t="str">
        <f t="shared" si="738"/>
        <v/>
      </c>
      <c r="CM32" s="23" t="str">
        <f t="shared" si="738"/>
        <v/>
      </c>
      <c r="CN32" s="23" t="str">
        <f t="shared" si="738"/>
        <v/>
      </c>
      <c r="CO32" s="23" t="str">
        <f t="shared" si="738"/>
        <v/>
      </c>
      <c r="CP32" s="23" t="str">
        <f t="shared" si="738"/>
        <v/>
      </c>
      <c r="CQ32" s="23" t="str">
        <f t="shared" si="738"/>
        <v/>
      </c>
      <c r="CR32" s="23" t="str">
        <f t="shared" si="738"/>
        <v/>
      </c>
      <c r="CS32" s="23" t="str">
        <f t="shared" si="738"/>
        <v/>
      </c>
      <c r="CT32" s="23" t="str">
        <f t="shared" si="738"/>
        <v/>
      </c>
      <c r="CU32" s="23" t="str">
        <f t="shared" si="738"/>
        <v/>
      </c>
      <c r="CV32" s="23" t="str">
        <f t="shared" si="738"/>
        <v/>
      </c>
      <c r="CW32" s="23" t="str">
        <f t="shared" si="738"/>
        <v/>
      </c>
      <c r="CX32" s="533"/>
    </row>
    <row r="33" spans="1:114" s="510" customFormat="1">
      <c r="A33" s="532"/>
      <c r="B33" s="530">
        <f>$A34</f>
        <v>801</v>
      </c>
      <c r="C33" s="509">
        <f t="shared" ref="C33:AH33" si="739">$A34+B$9</f>
        <v>802</v>
      </c>
      <c r="D33" s="509">
        <f t="shared" si="739"/>
        <v>803</v>
      </c>
      <c r="E33" s="509">
        <f t="shared" si="739"/>
        <v>804</v>
      </c>
      <c r="F33" s="509">
        <f t="shared" si="739"/>
        <v>805</v>
      </c>
      <c r="G33" s="509">
        <f t="shared" si="739"/>
        <v>806</v>
      </c>
      <c r="H33" s="509">
        <f t="shared" si="739"/>
        <v>807</v>
      </c>
      <c r="I33" s="509">
        <f t="shared" si="739"/>
        <v>808</v>
      </c>
      <c r="J33" s="509">
        <f t="shared" si="739"/>
        <v>809</v>
      </c>
      <c r="K33" s="509">
        <f t="shared" si="739"/>
        <v>810</v>
      </c>
      <c r="L33" s="509">
        <f t="shared" si="739"/>
        <v>811</v>
      </c>
      <c r="M33" s="509">
        <f t="shared" si="739"/>
        <v>812</v>
      </c>
      <c r="N33" s="509">
        <f t="shared" si="739"/>
        <v>813</v>
      </c>
      <c r="O33" s="509">
        <f t="shared" si="739"/>
        <v>814</v>
      </c>
      <c r="P33" s="509">
        <f t="shared" si="739"/>
        <v>815</v>
      </c>
      <c r="Q33" s="509">
        <f t="shared" si="739"/>
        <v>816</v>
      </c>
      <c r="R33" s="509">
        <f t="shared" si="739"/>
        <v>817</v>
      </c>
      <c r="S33" s="509">
        <f t="shared" si="739"/>
        <v>818</v>
      </c>
      <c r="T33" s="509">
        <f t="shared" si="739"/>
        <v>819</v>
      </c>
      <c r="U33" s="509">
        <f t="shared" si="739"/>
        <v>820</v>
      </c>
      <c r="V33" s="544">
        <f t="shared" si="739"/>
        <v>821</v>
      </c>
      <c r="W33" s="509">
        <f t="shared" si="739"/>
        <v>822</v>
      </c>
      <c r="X33" s="509">
        <f t="shared" si="739"/>
        <v>823</v>
      </c>
      <c r="Y33" s="509">
        <f t="shared" si="739"/>
        <v>824</v>
      </c>
      <c r="Z33" s="509">
        <f t="shared" si="739"/>
        <v>825</v>
      </c>
      <c r="AA33" s="509">
        <f t="shared" si="739"/>
        <v>826</v>
      </c>
      <c r="AB33" s="509">
        <f t="shared" si="739"/>
        <v>827</v>
      </c>
      <c r="AC33" s="509">
        <f t="shared" si="739"/>
        <v>828</v>
      </c>
      <c r="AD33" s="509">
        <f t="shared" si="739"/>
        <v>829</v>
      </c>
      <c r="AE33" s="509">
        <f t="shared" si="739"/>
        <v>830</v>
      </c>
      <c r="AF33" s="509">
        <f t="shared" si="739"/>
        <v>831</v>
      </c>
      <c r="AG33" s="509">
        <f t="shared" si="739"/>
        <v>832</v>
      </c>
      <c r="AH33" s="509">
        <f t="shared" si="739"/>
        <v>833</v>
      </c>
      <c r="AI33" s="509">
        <f t="shared" ref="AI33:BN33" si="740">$A34+AH$9</f>
        <v>834</v>
      </c>
      <c r="AJ33" s="509">
        <f t="shared" si="740"/>
        <v>835</v>
      </c>
      <c r="AK33" s="509">
        <f t="shared" si="740"/>
        <v>836</v>
      </c>
      <c r="AL33" s="509">
        <f t="shared" si="740"/>
        <v>837</v>
      </c>
      <c r="AM33" s="509">
        <f t="shared" si="740"/>
        <v>838</v>
      </c>
      <c r="AN33" s="509">
        <f t="shared" si="740"/>
        <v>839</v>
      </c>
      <c r="AO33" s="509">
        <f t="shared" si="740"/>
        <v>840</v>
      </c>
      <c r="AP33" s="544">
        <f t="shared" si="740"/>
        <v>841</v>
      </c>
      <c r="AQ33" s="531">
        <f t="shared" si="740"/>
        <v>842</v>
      </c>
      <c r="AR33" s="509">
        <f t="shared" si="740"/>
        <v>843</v>
      </c>
      <c r="AS33" s="509">
        <f t="shared" si="740"/>
        <v>844</v>
      </c>
      <c r="AT33" s="509">
        <f t="shared" si="740"/>
        <v>845</v>
      </c>
      <c r="AU33" s="509">
        <f t="shared" si="740"/>
        <v>846</v>
      </c>
      <c r="AV33" s="509">
        <f t="shared" si="740"/>
        <v>847</v>
      </c>
      <c r="AW33" s="509">
        <f t="shared" si="740"/>
        <v>848</v>
      </c>
      <c r="AX33" s="509">
        <f t="shared" si="740"/>
        <v>849</v>
      </c>
      <c r="AY33" s="509">
        <f t="shared" si="740"/>
        <v>850</v>
      </c>
      <c r="AZ33" s="509">
        <f t="shared" si="740"/>
        <v>851</v>
      </c>
      <c r="BA33" s="509">
        <f t="shared" si="740"/>
        <v>852</v>
      </c>
      <c r="BB33" s="509">
        <f t="shared" si="740"/>
        <v>853</v>
      </c>
      <c r="BC33" s="509">
        <f t="shared" si="740"/>
        <v>854</v>
      </c>
      <c r="BD33" s="509">
        <f t="shared" si="740"/>
        <v>855</v>
      </c>
      <c r="BE33" s="509">
        <f t="shared" si="740"/>
        <v>856</v>
      </c>
      <c r="BF33" s="509">
        <f t="shared" si="740"/>
        <v>857</v>
      </c>
      <c r="BG33" s="509">
        <f t="shared" si="740"/>
        <v>858</v>
      </c>
      <c r="BH33" s="509">
        <f t="shared" si="740"/>
        <v>859</v>
      </c>
      <c r="BI33" s="509">
        <f t="shared" si="740"/>
        <v>860</v>
      </c>
      <c r="BJ33" s="544">
        <f t="shared" si="740"/>
        <v>861</v>
      </c>
      <c r="BK33" s="531">
        <f t="shared" si="740"/>
        <v>862</v>
      </c>
      <c r="BL33" s="531">
        <f t="shared" si="740"/>
        <v>863</v>
      </c>
      <c r="BM33" s="531">
        <f t="shared" si="740"/>
        <v>864</v>
      </c>
      <c r="BN33" s="531">
        <f t="shared" si="740"/>
        <v>865</v>
      </c>
      <c r="BO33" s="531">
        <f t="shared" ref="BO33:CT33" si="741">$A34+BN$9</f>
        <v>866</v>
      </c>
      <c r="BP33" s="531">
        <f t="shared" si="741"/>
        <v>867</v>
      </c>
      <c r="BQ33" s="531">
        <f t="shared" si="741"/>
        <v>868</v>
      </c>
      <c r="BR33" s="531">
        <f t="shared" si="741"/>
        <v>869</v>
      </c>
      <c r="BS33" s="531">
        <f t="shared" si="741"/>
        <v>870</v>
      </c>
      <c r="BT33" s="531">
        <f t="shared" si="741"/>
        <v>871</v>
      </c>
      <c r="BU33" s="531">
        <f t="shared" si="741"/>
        <v>872</v>
      </c>
      <c r="BV33" s="531">
        <f t="shared" si="741"/>
        <v>873</v>
      </c>
      <c r="BW33" s="531">
        <f t="shared" si="741"/>
        <v>874</v>
      </c>
      <c r="BX33" s="531">
        <f t="shared" si="741"/>
        <v>875</v>
      </c>
      <c r="BY33" s="531">
        <f t="shared" si="741"/>
        <v>876</v>
      </c>
      <c r="BZ33" s="531">
        <f t="shared" si="741"/>
        <v>877</v>
      </c>
      <c r="CA33" s="531">
        <f t="shared" si="741"/>
        <v>878</v>
      </c>
      <c r="CB33" s="531">
        <f t="shared" si="741"/>
        <v>879</v>
      </c>
      <c r="CC33" s="547">
        <f t="shared" si="741"/>
        <v>880</v>
      </c>
      <c r="CD33" s="531">
        <f t="shared" si="741"/>
        <v>881</v>
      </c>
      <c r="CE33" s="531">
        <f t="shared" si="741"/>
        <v>882</v>
      </c>
      <c r="CF33" s="509">
        <f t="shared" si="741"/>
        <v>883</v>
      </c>
      <c r="CG33" s="509">
        <f t="shared" si="741"/>
        <v>884</v>
      </c>
      <c r="CH33" s="509">
        <f t="shared" si="741"/>
        <v>885</v>
      </c>
      <c r="CI33" s="509">
        <f t="shared" si="741"/>
        <v>886</v>
      </c>
      <c r="CJ33" s="509">
        <f t="shared" si="741"/>
        <v>887</v>
      </c>
      <c r="CK33" s="509">
        <f t="shared" si="741"/>
        <v>888</v>
      </c>
      <c r="CL33" s="509">
        <f t="shared" si="741"/>
        <v>889</v>
      </c>
      <c r="CM33" s="509">
        <f t="shared" si="741"/>
        <v>890</v>
      </c>
      <c r="CN33" s="509">
        <f t="shared" si="741"/>
        <v>891</v>
      </c>
      <c r="CO33" s="509">
        <f t="shared" si="741"/>
        <v>892</v>
      </c>
      <c r="CP33" s="509">
        <f t="shared" si="741"/>
        <v>893</v>
      </c>
      <c r="CQ33" s="509">
        <f t="shared" si="741"/>
        <v>894</v>
      </c>
      <c r="CR33" s="509">
        <f t="shared" si="741"/>
        <v>895</v>
      </c>
      <c r="CS33" s="509">
        <f t="shared" si="741"/>
        <v>896</v>
      </c>
      <c r="CT33" s="509">
        <f t="shared" si="741"/>
        <v>897</v>
      </c>
      <c r="CU33" s="509">
        <f t="shared" ref="CU33:CW33" si="742">$A34+CT$9</f>
        <v>898</v>
      </c>
      <c r="CV33" s="509">
        <f t="shared" si="742"/>
        <v>899</v>
      </c>
      <c r="CW33" s="509">
        <f t="shared" si="742"/>
        <v>900</v>
      </c>
      <c r="CX33" s="532"/>
      <c r="CZ33" s="23"/>
      <c r="DE33" s="508"/>
      <c r="DF33" s="508"/>
      <c r="DG33" s="508"/>
      <c r="DH33" s="508"/>
      <c r="DI33" s="508"/>
      <c r="DJ33" s="508"/>
    </row>
    <row r="34" spans="1:114">
      <c r="A34" s="533">
        <v>801</v>
      </c>
      <c r="B34" s="190" t="str">
        <f>MID($I$7,B33,1)</f>
        <v/>
      </c>
      <c r="C34" s="23" t="str">
        <f t="shared" ref="C34" si="743">MID($I$7,C33,1)</f>
        <v/>
      </c>
      <c r="D34" s="23" t="str">
        <f t="shared" ref="D34" si="744">MID($I$7,D33,1)</f>
        <v/>
      </c>
      <c r="E34" s="23" t="str">
        <f t="shared" ref="E34" si="745">MID($I$7,E33,1)</f>
        <v/>
      </c>
      <c r="F34" s="23" t="str">
        <f t="shared" ref="F34" si="746">MID($I$7,F33,1)</f>
        <v/>
      </c>
      <c r="G34" s="23" t="str">
        <f t="shared" ref="G34" si="747">MID($I$7,G33,1)</f>
        <v/>
      </c>
      <c r="H34" s="23" t="str">
        <f t="shared" ref="H34" si="748">MID($I$7,H33,1)</f>
        <v/>
      </c>
      <c r="I34" s="23" t="str">
        <f t="shared" ref="I34" si="749">MID($I$7,I33,1)</f>
        <v/>
      </c>
      <c r="J34" s="23" t="str">
        <f t="shared" ref="J34" si="750">MID($I$7,J33,1)</f>
        <v/>
      </c>
      <c r="K34" s="23" t="str">
        <f t="shared" ref="K34" si="751">MID($I$7,K33,1)</f>
        <v/>
      </c>
      <c r="L34" s="23" t="str">
        <f t="shared" ref="L34" si="752">MID($I$7,L33,1)</f>
        <v/>
      </c>
      <c r="M34" s="23" t="str">
        <f t="shared" ref="M34" si="753">MID($I$7,M33,1)</f>
        <v/>
      </c>
      <c r="N34" s="23" t="str">
        <f t="shared" ref="N34" si="754">MID($I$7,N33,1)</f>
        <v/>
      </c>
      <c r="O34" s="23" t="str">
        <f t="shared" ref="O34" si="755">MID($I$7,O33,1)</f>
        <v/>
      </c>
      <c r="P34" s="23" t="str">
        <f t="shared" ref="P34" si="756">MID($I$7,P33,1)</f>
        <v/>
      </c>
      <c r="Q34" s="23" t="str">
        <f t="shared" ref="Q34" si="757">MID($I$7,Q33,1)</f>
        <v/>
      </c>
      <c r="R34" s="23" t="str">
        <f t="shared" ref="R34" si="758">MID($I$7,R33,1)</f>
        <v/>
      </c>
      <c r="S34" s="23" t="str">
        <f t="shared" ref="S34" si="759">MID($I$7,S33,1)</f>
        <v/>
      </c>
      <c r="T34" s="23" t="str">
        <f t="shared" ref="T34" si="760">MID($I$7,T33,1)</f>
        <v/>
      </c>
      <c r="U34" s="23" t="str">
        <f t="shared" ref="U34" si="761">MID($I$7,U33,1)</f>
        <v/>
      </c>
      <c r="V34" s="543" t="str">
        <f t="shared" ref="V34" si="762">MID($I$7,V33,1)</f>
        <v/>
      </c>
      <c r="W34" s="23" t="str">
        <f t="shared" ref="W34" si="763">MID($I$7,W33,1)</f>
        <v/>
      </c>
      <c r="X34" s="23" t="str">
        <f t="shared" ref="X34" si="764">MID($I$7,X33,1)</f>
        <v/>
      </c>
      <c r="Y34" s="23" t="str">
        <f t="shared" ref="Y34" si="765">MID($I$7,Y33,1)</f>
        <v/>
      </c>
      <c r="Z34" s="23" t="str">
        <f t="shared" ref="Z34" si="766">MID($I$7,Z33,1)</f>
        <v/>
      </c>
      <c r="AA34" s="23" t="str">
        <f t="shared" ref="AA34" si="767">MID($I$7,AA33,1)</f>
        <v/>
      </c>
      <c r="AB34" s="23" t="str">
        <f t="shared" ref="AB34" si="768">MID($I$7,AB33,1)</f>
        <v/>
      </c>
      <c r="AC34" s="23" t="str">
        <f t="shared" ref="AC34" si="769">MID($I$7,AC33,1)</f>
        <v/>
      </c>
      <c r="AD34" s="23" t="str">
        <f t="shared" ref="AD34" si="770">MID($I$7,AD33,1)</f>
        <v/>
      </c>
      <c r="AE34" s="23" t="str">
        <f t="shared" ref="AE34" si="771">MID($I$7,AE33,1)</f>
        <v/>
      </c>
      <c r="AF34" s="23" t="str">
        <f t="shared" ref="AF34" si="772">MID($I$7,AF33,1)</f>
        <v/>
      </c>
      <c r="AG34" s="23" t="str">
        <f t="shared" ref="AG34" si="773">MID($I$7,AG33,1)</f>
        <v/>
      </c>
      <c r="AH34" s="23" t="str">
        <f t="shared" ref="AH34" si="774">MID($I$7,AH33,1)</f>
        <v/>
      </c>
      <c r="AI34" s="23" t="str">
        <f t="shared" ref="AI34" si="775">MID($I$7,AI33,1)</f>
        <v/>
      </c>
      <c r="AJ34" s="23" t="str">
        <f t="shared" ref="AJ34" si="776">MID($I$7,AJ33,1)</f>
        <v/>
      </c>
      <c r="AK34" s="23" t="str">
        <f t="shared" ref="AK34" si="777">MID($I$7,AK33,1)</f>
        <v/>
      </c>
      <c r="AL34" s="23" t="str">
        <f t="shared" ref="AL34" si="778">MID($I$7,AL33,1)</f>
        <v/>
      </c>
      <c r="AM34" s="23" t="str">
        <f t="shared" ref="AM34" si="779">MID($I$7,AM33,1)</f>
        <v/>
      </c>
      <c r="AN34" s="23" t="str">
        <f t="shared" ref="AN34" si="780">MID($I$7,AN33,1)</f>
        <v/>
      </c>
      <c r="AO34" s="23" t="str">
        <f t="shared" ref="AO34" si="781">MID($I$7,AO33,1)</f>
        <v/>
      </c>
      <c r="AP34" s="543" t="str">
        <f t="shared" ref="AP34" si="782">MID($I$7,AP33,1)</f>
        <v/>
      </c>
      <c r="AQ34" s="10" t="str">
        <f t="shared" ref="AQ34" si="783">MID($I$7,AQ33,1)</f>
        <v/>
      </c>
      <c r="AR34" s="23" t="str">
        <f t="shared" ref="AR34" si="784">MID($I$7,AR33,1)</f>
        <v/>
      </c>
      <c r="AS34" s="23" t="str">
        <f t="shared" ref="AS34" si="785">MID($I$7,AS33,1)</f>
        <v/>
      </c>
      <c r="AT34" s="23" t="str">
        <f t="shared" ref="AT34" si="786">MID($I$7,AT33,1)</f>
        <v/>
      </c>
      <c r="AU34" s="23" t="str">
        <f t="shared" ref="AU34" si="787">MID($I$7,AU33,1)</f>
        <v/>
      </c>
      <c r="AV34" s="23" t="str">
        <f t="shared" ref="AV34" si="788">MID($I$7,AV33,1)</f>
        <v/>
      </c>
      <c r="AW34" s="23" t="str">
        <f t="shared" ref="AW34" si="789">MID($I$7,AW33,1)</f>
        <v/>
      </c>
      <c r="AX34" s="23" t="str">
        <f t="shared" ref="AX34" si="790">MID($I$7,AX33,1)</f>
        <v/>
      </c>
      <c r="AY34" s="23" t="str">
        <f t="shared" ref="AY34" si="791">MID($I$7,AY33,1)</f>
        <v/>
      </c>
      <c r="AZ34" s="23" t="str">
        <f t="shared" ref="AZ34" si="792">MID($I$7,AZ33,1)</f>
        <v/>
      </c>
      <c r="BA34" s="23" t="str">
        <f t="shared" ref="BA34" si="793">MID($I$7,BA33,1)</f>
        <v/>
      </c>
      <c r="BB34" s="23" t="str">
        <f t="shared" ref="BB34" si="794">MID($I$7,BB33,1)</f>
        <v/>
      </c>
      <c r="BC34" s="23" t="str">
        <f t="shared" ref="BC34" si="795">MID($I$7,BC33,1)</f>
        <v/>
      </c>
      <c r="BD34" s="23" t="str">
        <f t="shared" ref="BD34" si="796">MID($I$7,BD33,1)</f>
        <v/>
      </c>
      <c r="BE34" s="23" t="str">
        <f t="shared" ref="BE34" si="797">MID($I$7,BE33,1)</f>
        <v/>
      </c>
      <c r="BF34" s="23" t="str">
        <f t="shared" ref="BF34" si="798">MID($I$7,BF33,1)</f>
        <v/>
      </c>
      <c r="BG34" s="23" t="str">
        <f t="shared" ref="BG34" si="799">MID($I$7,BG33,1)</f>
        <v/>
      </c>
      <c r="BH34" s="23" t="str">
        <f t="shared" ref="BH34" si="800">MID($I$7,BH33,1)</f>
        <v/>
      </c>
      <c r="BI34" s="23" t="str">
        <f t="shared" ref="BI34" si="801">MID($I$7,BI33,1)</f>
        <v/>
      </c>
      <c r="BJ34" s="543" t="str">
        <f t="shared" ref="BJ34" si="802">MID($I$7,BJ33,1)</f>
        <v/>
      </c>
      <c r="BK34" s="10" t="str">
        <f t="shared" ref="BK34" si="803">MID($I$7,BK33,1)</f>
        <v/>
      </c>
      <c r="BL34" s="10" t="str">
        <f t="shared" ref="BL34" si="804">MID($I$7,BL33,1)</f>
        <v/>
      </c>
      <c r="BM34" s="10" t="str">
        <f t="shared" ref="BM34" si="805">MID($I$7,BM33,1)</f>
        <v/>
      </c>
      <c r="BN34" s="10" t="str">
        <f t="shared" ref="BN34" si="806">MID($I$7,BN33,1)</f>
        <v/>
      </c>
      <c r="BO34" s="10" t="str">
        <f t="shared" ref="BO34" si="807">MID($I$7,BO33,1)</f>
        <v/>
      </c>
      <c r="BP34" s="10" t="str">
        <f t="shared" ref="BP34" si="808">MID($I$7,BP33,1)</f>
        <v/>
      </c>
      <c r="BQ34" s="10" t="str">
        <f t="shared" ref="BQ34" si="809">MID($I$7,BQ33,1)</f>
        <v/>
      </c>
      <c r="BR34" s="10" t="str">
        <f t="shared" ref="BR34" si="810">MID($I$7,BR33,1)</f>
        <v/>
      </c>
      <c r="BS34" s="10" t="str">
        <f t="shared" ref="BS34" si="811">MID($I$7,BS33,1)</f>
        <v/>
      </c>
      <c r="BT34" s="10" t="str">
        <f t="shared" ref="BT34" si="812">MID($I$7,BT33,1)</f>
        <v/>
      </c>
      <c r="BU34" s="10" t="str">
        <f t="shared" ref="BU34" si="813">MID($I$7,BU33,1)</f>
        <v/>
      </c>
      <c r="BV34" s="10" t="str">
        <f t="shared" ref="BV34" si="814">MID($I$7,BV33,1)</f>
        <v/>
      </c>
      <c r="BW34" s="10" t="str">
        <f t="shared" ref="BW34" si="815">MID($I$7,BW33,1)</f>
        <v/>
      </c>
      <c r="BX34" s="10" t="str">
        <f t="shared" ref="BX34" si="816">MID($I$7,BX33,1)</f>
        <v/>
      </c>
      <c r="BY34" s="10" t="str">
        <f t="shared" ref="BY34" si="817">MID($I$7,BY33,1)</f>
        <v/>
      </c>
      <c r="BZ34" s="10" t="str">
        <f t="shared" ref="BZ34" si="818">MID($I$7,BZ33,1)</f>
        <v/>
      </c>
      <c r="CA34" s="10" t="str">
        <f t="shared" ref="CA34" si="819">MID($I$7,CA33,1)</f>
        <v/>
      </c>
      <c r="CB34" s="10" t="str">
        <f t="shared" ref="CB34" si="820">MID($I$7,CB33,1)</f>
        <v/>
      </c>
      <c r="CC34" s="546" t="str">
        <f t="shared" ref="CC34" si="821">MID($I$7,CC33,1)</f>
        <v/>
      </c>
      <c r="CD34" s="10" t="str">
        <f t="shared" ref="CD34" si="822">MID($I$7,CD33,1)</f>
        <v/>
      </c>
      <c r="CE34" s="10" t="str">
        <f t="shared" ref="CE34" si="823">MID($I$7,CE33,1)</f>
        <v/>
      </c>
      <c r="CF34" s="23" t="str">
        <f t="shared" ref="CF34" si="824">MID($I$7,CF33,1)</f>
        <v/>
      </c>
      <c r="CG34" s="23" t="str">
        <f t="shared" ref="CG34" si="825">MID($I$7,CG33,1)</f>
        <v/>
      </c>
      <c r="CH34" s="23" t="str">
        <f t="shared" ref="CH34" si="826">MID($I$7,CH33,1)</f>
        <v/>
      </c>
      <c r="CI34" s="23" t="str">
        <f t="shared" ref="CI34" si="827">MID($I$7,CI33,1)</f>
        <v/>
      </c>
      <c r="CJ34" s="23" t="str">
        <f t="shared" ref="CJ34" si="828">MID($I$7,CJ33,1)</f>
        <v/>
      </c>
      <c r="CK34" s="23" t="str">
        <f t="shared" ref="CK34" si="829">MID($I$7,CK33,1)</f>
        <v/>
      </c>
      <c r="CL34" s="23" t="str">
        <f t="shared" ref="CL34" si="830">MID($I$7,CL33,1)</f>
        <v/>
      </c>
      <c r="CM34" s="23" t="str">
        <f t="shared" ref="CM34" si="831">MID($I$7,CM33,1)</f>
        <v/>
      </c>
      <c r="CN34" s="23" t="str">
        <f t="shared" ref="CN34" si="832">MID($I$7,CN33,1)</f>
        <v/>
      </c>
      <c r="CO34" s="23" t="str">
        <f t="shared" ref="CO34" si="833">MID($I$7,CO33,1)</f>
        <v/>
      </c>
      <c r="CP34" s="23" t="str">
        <f t="shared" ref="CP34" si="834">MID($I$7,CP33,1)</f>
        <v/>
      </c>
      <c r="CQ34" s="23" t="str">
        <f t="shared" ref="CQ34" si="835">MID($I$7,CQ33,1)</f>
        <v/>
      </c>
      <c r="CR34" s="23" t="str">
        <f t="shared" ref="CR34" si="836">MID($I$7,CR33,1)</f>
        <v/>
      </c>
      <c r="CS34" s="23" t="str">
        <f t="shared" ref="CS34" si="837">MID($I$7,CS33,1)</f>
        <v/>
      </c>
      <c r="CT34" s="23" t="str">
        <f t="shared" ref="CT34" si="838">MID($I$7,CT33,1)</f>
        <v/>
      </c>
      <c r="CU34" s="23" t="str">
        <f t="shared" ref="CU34" si="839">MID($I$7,CU33,1)</f>
        <v/>
      </c>
      <c r="CV34" s="23" t="str">
        <f t="shared" ref="CV34" si="840">MID($I$7,CV33,1)</f>
        <v/>
      </c>
      <c r="CW34" s="23" t="str">
        <f t="shared" ref="CW34" si="841">MID($I$7,CW33,1)</f>
        <v/>
      </c>
      <c r="CX34" s="533">
        <f>CW33</f>
        <v>900</v>
      </c>
    </row>
    <row r="35" spans="1:114">
      <c r="A35" s="533"/>
      <c r="B35" s="190" t="str">
        <f>IF(B34="","",IF(OR(B34="G",B34="C")=TRUE,"S",IF(OR(B34="A",B34="T")=TRUE,"W","/")))</f>
        <v/>
      </c>
      <c r="C35" s="23" t="str">
        <f t="shared" ref="C35:BN35" si="842">IF(C34="","",IF(OR(C34="G",C34="C")=TRUE,"S",IF(OR(C34="A",C34="T")=TRUE,"W","/")))</f>
        <v/>
      </c>
      <c r="D35" s="23" t="str">
        <f t="shared" si="842"/>
        <v/>
      </c>
      <c r="E35" s="23" t="str">
        <f t="shared" si="842"/>
        <v/>
      </c>
      <c r="F35" s="23" t="str">
        <f t="shared" si="842"/>
        <v/>
      </c>
      <c r="G35" s="23" t="str">
        <f t="shared" si="842"/>
        <v/>
      </c>
      <c r="H35" s="23" t="str">
        <f t="shared" si="842"/>
        <v/>
      </c>
      <c r="I35" s="23" t="str">
        <f t="shared" si="842"/>
        <v/>
      </c>
      <c r="J35" s="23" t="str">
        <f t="shared" si="842"/>
        <v/>
      </c>
      <c r="K35" s="23" t="str">
        <f t="shared" si="842"/>
        <v/>
      </c>
      <c r="L35" s="23" t="str">
        <f t="shared" si="842"/>
        <v/>
      </c>
      <c r="M35" s="23" t="str">
        <f t="shared" si="842"/>
        <v/>
      </c>
      <c r="N35" s="23" t="str">
        <f t="shared" si="842"/>
        <v/>
      </c>
      <c r="O35" s="23" t="str">
        <f t="shared" si="842"/>
        <v/>
      </c>
      <c r="P35" s="23" t="str">
        <f t="shared" si="842"/>
        <v/>
      </c>
      <c r="Q35" s="23" t="str">
        <f t="shared" si="842"/>
        <v/>
      </c>
      <c r="R35" s="23" t="str">
        <f t="shared" si="842"/>
        <v/>
      </c>
      <c r="S35" s="23" t="str">
        <f t="shared" si="842"/>
        <v/>
      </c>
      <c r="T35" s="23" t="str">
        <f t="shared" si="842"/>
        <v/>
      </c>
      <c r="U35" s="23" t="str">
        <f t="shared" si="842"/>
        <v/>
      </c>
      <c r="V35" s="543" t="str">
        <f t="shared" si="842"/>
        <v/>
      </c>
      <c r="W35" s="23" t="str">
        <f t="shared" si="842"/>
        <v/>
      </c>
      <c r="X35" s="23" t="str">
        <f t="shared" si="842"/>
        <v/>
      </c>
      <c r="Y35" s="23" t="str">
        <f t="shared" si="842"/>
        <v/>
      </c>
      <c r="Z35" s="23" t="str">
        <f t="shared" si="842"/>
        <v/>
      </c>
      <c r="AA35" s="23" t="str">
        <f t="shared" si="842"/>
        <v/>
      </c>
      <c r="AB35" s="23" t="str">
        <f t="shared" si="842"/>
        <v/>
      </c>
      <c r="AC35" s="23" t="str">
        <f t="shared" si="842"/>
        <v/>
      </c>
      <c r="AD35" s="23" t="str">
        <f t="shared" si="842"/>
        <v/>
      </c>
      <c r="AE35" s="23" t="str">
        <f t="shared" si="842"/>
        <v/>
      </c>
      <c r="AF35" s="23" t="str">
        <f t="shared" si="842"/>
        <v/>
      </c>
      <c r="AG35" s="23" t="str">
        <f t="shared" si="842"/>
        <v/>
      </c>
      <c r="AH35" s="23" t="str">
        <f t="shared" si="842"/>
        <v/>
      </c>
      <c r="AI35" s="23" t="str">
        <f t="shared" si="842"/>
        <v/>
      </c>
      <c r="AJ35" s="23" t="str">
        <f t="shared" si="842"/>
        <v/>
      </c>
      <c r="AK35" s="23" t="str">
        <f t="shared" si="842"/>
        <v/>
      </c>
      <c r="AL35" s="23" t="str">
        <f t="shared" si="842"/>
        <v/>
      </c>
      <c r="AM35" s="23" t="str">
        <f t="shared" si="842"/>
        <v/>
      </c>
      <c r="AN35" s="23" t="str">
        <f t="shared" si="842"/>
        <v/>
      </c>
      <c r="AO35" s="23" t="str">
        <f t="shared" si="842"/>
        <v/>
      </c>
      <c r="AP35" s="543" t="str">
        <f t="shared" si="842"/>
        <v/>
      </c>
      <c r="AQ35" s="10" t="str">
        <f t="shared" si="842"/>
        <v/>
      </c>
      <c r="AR35" s="23" t="str">
        <f t="shared" si="842"/>
        <v/>
      </c>
      <c r="AS35" s="23" t="str">
        <f t="shared" si="842"/>
        <v/>
      </c>
      <c r="AT35" s="23" t="str">
        <f t="shared" si="842"/>
        <v/>
      </c>
      <c r="AU35" s="23" t="str">
        <f t="shared" si="842"/>
        <v/>
      </c>
      <c r="AV35" s="23" t="str">
        <f t="shared" si="842"/>
        <v/>
      </c>
      <c r="AW35" s="23" t="str">
        <f t="shared" si="842"/>
        <v/>
      </c>
      <c r="AX35" s="23" t="str">
        <f t="shared" si="842"/>
        <v/>
      </c>
      <c r="AY35" s="23" t="str">
        <f t="shared" si="842"/>
        <v/>
      </c>
      <c r="AZ35" s="23" t="str">
        <f t="shared" si="842"/>
        <v/>
      </c>
      <c r="BA35" s="23" t="str">
        <f t="shared" si="842"/>
        <v/>
      </c>
      <c r="BB35" s="23" t="str">
        <f t="shared" si="842"/>
        <v/>
      </c>
      <c r="BC35" s="23" t="str">
        <f t="shared" si="842"/>
        <v/>
      </c>
      <c r="BD35" s="23" t="str">
        <f t="shared" si="842"/>
        <v/>
      </c>
      <c r="BE35" s="23" t="str">
        <f t="shared" si="842"/>
        <v/>
      </c>
      <c r="BF35" s="23" t="str">
        <f t="shared" si="842"/>
        <v/>
      </c>
      <c r="BG35" s="23" t="str">
        <f t="shared" si="842"/>
        <v/>
      </c>
      <c r="BH35" s="23" t="str">
        <f t="shared" si="842"/>
        <v/>
      </c>
      <c r="BI35" s="23" t="str">
        <f t="shared" si="842"/>
        <v/>
      </c>
      <c r="BJ35" s="543" t="str">
        <f t="shared" si="842"/>
        <v/>
      </c>
      <c r="BK35" s="10" t="str">
        <f t="shared" si="842"/>
        <v/>
      </c>
      <c r="BL35" s="10" t="str">
        <f t="shared" si="842"/>
        <v/>
      </c>
      <c r="BM35" s="10" t="str">
        <f t="shared" si="842"/>
        <v/>
      </c>
      <c r="BN35" s="10" t="str">
        <f t="shared" si="842"/>
        <v/>
      </c>
      <c r="BO35" s="10" t="str">
        <f t="shared" ref="BO35:CW35" si="843">IF(BO34="","",IF(OR(BO34="G",BO34="C")=TRUE,"S",IF(OR(BO34="A",BO34="T")=TRUE,"W","/")))</f>
        <v/>
      </c>
      <c r="BP35" s="10" t="str">
        <f t="shared" si="843"/>
        <v/>
      </c>
      <c r="BQ35" s="10" t="str">
        <f t="shared" si="843"/>
        <v/>
      </c>
      <c r="BR35" s="10" t="str">
        <f t="shared" si="843"/>
        <v/>
      </c>
      <c r="BS35" s="10" t="str">
        <f t="shared" si="843"/>
        <v/>
      </c>
      <c r="BT35" s="10" t="str">
        <f t="shared" si="843"/>
        <v/>
      </c>
      <c r="BU35" s="10" t="str">
        <f t="shared" si="843"/>
        <v/>
      </c>
      <c r="BV35" s="10" t="str">
        <f t="shared" si="843"/>
        <v/>
      </c>
      <c r="BW35" s="10" t="str">
        <f t="shared" si="843"/>
        <v/>
      </c>
      <c r="BX35" s="10" t="str">
        <f t="shared" si="843"/>
        <v/>
      </c>
      <c r="BY35" s="10" t="str">
        <f t="shared" si="843"/>
        <v/>
      </c>
      <c r="BZ35" s="10" t="str">
        <f t="shared" si="843"/>
        <v/>
      </c>
      <c r="CA35" s="10" t="str">
        <f t="shared" si="843"/>
        <v/>
      </c>
      <c r="CB35" s="10" t="str">
        <f t="shared" si="843"/>
        <v/>
      </c>
      <c r="CC35" s="546" t="str">
        <f t="shared" si="843"/>
        <v/>
      </c>
      <c r="CD35" s="10" t="str">
        <f t="shared" si="843"/>
        <v/>
      </c>
      <c r="CE35" s="10" t="str">
        <f t="shared" si="843"/>
        <v/>
      </c>
      <c r="CF35" s="23" t="str">
        <f t="shared" si="843"/>
        <v/>
      </c>
      <c r="CG35" s="23" t="str">
        <f t="shared" si="843"/>
        <v/>
      </c>
      <c r="CH35" s="23" t="str">
        <f t="shared" si="843"/>
        <v/>
      </c>
      <c r="CI35" s="23" t="str">
        <f t="shared" si="843"/>
        <v/>
      </c>
      <c r="CJ35" s="23" t="str">
        <f t="shared" si="843"/>
        <v/>
      </c>
      <c r="CK35" s="23" t="str">
        <f t="shared" si="843"/>
        <v/>
      </c>
      <c r="CL35" s="23" t="str">
        <f t="shared" si="843"/>
        <v/>
      </c>
      <c r="CM35" s="23" t="str">
        <f t="shared" si="843"/>
        <v/>
      </c>
      <c r="CN35" s="23" t="str">
        <f t="shared" si="843"/>
        <v/>
      </c>
      <c r="CO35" s="23" t="str">
        <f t="shared" si="843"/>
        <v/>
      </c>
      <c r="CP35" s="23" t="str">
        <f t="shared" si="843"/>
        <v/>
      </c>
      <c r="CQ35" s="23" t="str">
        <f t="shared" si="843"/>
        <v/>
      </c>
      <c r="CR35" s="23" t="str">
        <f t="shared" si="843"/>
        <v/>
      </c>
      <c r="CS35" s="23" t="str">
        <f t="shared" si="843"/>
        <v/>
      </c>
      <c r="CT35" s="23" t="str">
        <f t="shared" si="843"/>
        <v/>
      </c>
      <c r="CU35" s="23" t="str">
        <f t="shared" si="843"/>
        <v/>
      </c>
      <c r="CV35" s="23" t="str">
        <f t="shared" si="843"/>
        <v/>
      </c>
      <c r="CW35" s="23" t="str">
        <f t="shared" si="843"/>
        <v/>
      </c>
      <c r="CX35" s="533"/>
    </row>
    <row r="36" spans="1:114" s="510" customFormat="1">
      <c r="A36" s="532"/>
      <c r="B36" s="530">
        <f>$A37</f>
        <v>901</v>
      </c>
      <c r="C36" s="509">
        <f t="shared" ref="C36:AH36" si="844">$A37+B$9</f>
        <v>902</v>
      </c>
      <c r="D36" s="509">
        <f t="shared" si="844"/>
        <v>903</v>
      </c>
      <c r="E36" s="509">
        <f t="shared" si="844"/>
        <v>904</v>
      </c>
      <c r="F36" s="509">
        <f t="shared" si="844"/>
        <v>905</v>
      </c>
      <c r="G36" s="509">
        <f t="shared" si="844"/>
        <v>906</v>
      </c>
      <c r="H36" s="509">
        <f t="shared" si="844"/>
        <v>907</v>
      </c>
      <c r="I36" s="509">
        <f t="shared" si="844"/>
        <v>908</v>
      </c>
      <c r="J36" s="509">
        <f t="shared" si="844"/>
        <v>909</v>
      </c>
      <c r="K36" s="509">
        <f t="shared" si="844"/>
        <v>910</v>
      </c>
      <c r="L36" s="509">
        <f t="shared" si="844"/>
        <v>911</v>
      </c>
      <c r="M36" s="509">
        <f t="shared" si="844"/>
        <v>912</v>
      </c>
      <c r="N36" s="509">
        <f t="shared" si="844"/>
        <v>913</v>
      </c>
      <c r="O36" s="509">
        <f t="shared" si="844"/>
        <v>914</v>
      </c>
      <c r="P36" s="509">
        <f t="shared" si="844"/>
        <v>915</v>
      </c>
      <c r="Q36" s="509">
        <f t="shared" si="844"/>
        <v>916</v>
      </c>
      <c r="R36" s="509">
        <f t="shared" si="844"/>
        <v>917</v>
      </c>
      <c r="S36" s="509">
        <f t="shared" si="844"/>
        <v>918</v>
      </c>
      <c r="T36" s="509">
        <f t="shared" si="844"/>
        <v>919</v>
      </c>
      <c r="U36" s="509">
        <f t="shared" si="844"/>
        <v>920</v>
      </c>
      <c r="V36" s="544">
        <f t="shared" si="844"/>
        <v>921</v>
      </c>
      <c r="W36" s="509">
        <f t="shared" si="844"/>
        <v>922</v>
      </c>
      <c r="X36" s="509">
        <f t="shared" si="844"/>
        <v>923</v>
      </c>
      <c r="Y36" s="509">
        <f t="shared" si="844"/>
        <v>924</v>
      </c>
      <c r="Z36" s="509">
        <f t="shared" si="844"/>
        <v>925</v>
      </c>
      <c r="AA36" s="509">
        <f t="shared" si="844"/>
        <v>926</v>
      </c>
      <c r="AB36" s="509">
        <f t="shared" si="844"/>
        <v>927</v>
      </c>
      <c r="AC36" s="509">
        <f t="shared" si="844"/>
        <v>928</v>
      </c>
      <c r="AD36" s="509">
        <f t="shared" si="844"/>
        <v>929</v>
      </c>
      <c r="AE36" s="509">
        <f t="shared" si="844"/>
        <v>930</v>
      </c>
      <c r="AF36" s="509">
        <f t="shared" si="844"/>
        <v>931</v>
      </c>
      <c r="AG36" s="509">
        <f t="shared" si="844"/>
        <v>932</v>
      </c>
      <c r="AH36" s="509">
        <f t="shared" si="844"/>
        <v>933</v>
      </c>
      <c r="AI36" s="509">
        <f t="shared" ref="AI36:BN36" si="845">$A37+AH$9</f>
        <v>934</v>
      </c>
      <c r="AJ36" s="509">
        <f t="shared" si="845"/>
        <v>935</v>
      </c>
      <c r="AK36" s="509">
        <f t="shared" si="845"/>
        <v>936</v>
      </c>
      <c r="AL36" s="509">
        <f t="shared" si="845"/>
        <v>937</v>
      </c>
      <c r="AM36" s="509">
        <f t="shared" si="845"/>
        <v>938</v>
      </c>
      <c r="AN36" s="509">
        <f t="shared" si="845"/>
        <v>939</v>
      </c>
      <c r="AO36" s="509">
        <f>$A37+AN$9</f>
        <v>940</v>
      </c>
      <c r="AP36" s="544">
        <f t="shared" si="845"/>
        <v>941</v>
      </c>
      <c r="AQ36" s="531">
        <f t="shared" si="845"/>
        <v>942</v>
      </c>
      <c r="AR36" s="509">
        <f t="shared" si="845"/>
        <v>943</v>
      </c>
      <c r="AS36" s="509">
        <f t="shared" si="845"/>
        <v>944</v>
      </c>
      <c r="AT36" s="509">
        <f t="shared" si="845"/>
        <v>945</v>
      </c>
      <c r="AU36" s="509">
        <f t="shared" si="845"/>
        <v>946</v>
      </c>
      <c r="AV36" s="509">
        <f t="shared" si="845"/>
        <v>947</v>
      </c>
      <c r="AW36" s="509">
        <f t="shared" si="845"/>
        <v>948</v>
      </c>
      <c r="AX36" s="509">
        <f t="shared" si="845"/>
        <v>949</v>
      </c>
      <c r="AY36" s="509">
        <f t="shared" si="845"/>
        <v>950</v>
      </c>
      <c r="AZ36" s="509">
        <f t="shared" si="845"/>
        <v>951</v>
      </c>
      <c r="BA36" s="509">
        <f t="shared" si="845"/>
        <v>952</v>
      </c>
      <c r="BB36" s="509">
        <f t="shared" si="845"/>
        <v>953</v>
      </c>
      <c r="BC36" s="509">
        <f t="shared" si="845"/>
        <v>954</v>
      </c>
      <c r="BD36" s="509">
        <f t="shared" si="845"/>
        <v>955</v>
      </c>
      <c r="BE36" s="509">
        <f t="shared" si="845"/>
        <v>956</v>
      </c>
      <c r="BF36" s="509">
        <f t="shared" si="845"/>
        <v>957</v>
      </c>
      <c r="BG36" s="509">
        <f t="shared" si="845"/>
        <v>958</v>
      </c>
      <c r="BH36" s="509">
        <f t="shared" si="845"/>
        <v>959</v>
      </c>
      <c r="BI36" s="509">
        <f t="shared" si="845"/>
        <v>960</v>
      </c>
      <c r="BJ36" s="544">
        <f t="shared" si="845"/>
        <v>961</v>
      </c>
      <c r="BK36" s="531">
        <f t="shared" si="845"/>
        <v>962</v>
      </c>
      <c r="BL36" s="531">
        <f t="shared" si="845"/>
        <v>963</v>
      </c>
      <c r="BM36" s="531">
        <f t="shared" si="845"/>
        <v>964</v>
      </c>
      <c r="BN36" s="531">
        <f t="shared" si="845"/>
        <v>965</v>
      </c>
      <c r="BO36" s="531">
        <f t="shared" ref="BO36:CT36" si="846">$A37+BN$9</f>
        <v>966</v>
      </c>
      <c r="BP36" s="531">
        <f t="shared" si="846"/>
        <v>967</v>
      </c>
      <c r="BQ36" s="531">
        <f t="shared" si="846"/>
        <v>968</v>
      </c>
      <c r="BR36" s="531">
        <f t="shared" si="846"/>
        <v>969</v>
      </c>
      <c r="BS36" s="531">
        <f t="shared" si="846"/>
        <v>970</v>
      </c>
      <c r="BT36" s="531">
        <f t="shared" si="846"/>
        <v>971</v>
      </c>
      <c r="BU36" s="531">
        <f t="shared" si="846"/>
        <v>972</v>
      </c>
      <c r="BV36" s="531">
        <f t="shared" si="846"/>
        <v>973</v>
      </c>
      <c r="BW36" s="531">
        <f t="shared" si="846"/>
        <v>974</v>
      </c>
      <c r="BX36" s="531">
        <f t="shared" si="846"/>
        <v>975</v>
      </c>
      <c r="BY36" s="531">
        <f t="shared" si="846"/>
        <v>976</v>
      </c>
      <c r="BZ36" s="531">
        <f t="shared" si="846"/>
        <v>977</v>
      </c>
      <c r="CA36" s="531">
        <f t="shared" si="846"/>
        <v>978</v>
      </c>
      <c r="CB36" s="531">
        <f t="shared" si="846"/>
        <v>979</v>
      </c>
      <c r="CC36" s="547">
        <f t="shared" si="846"/>
        <v>980</v>
      </c>
      <c r="CD36" s="531">
        <f t="shared" si="846"/>
        <v>981</v>
      </c>
      <c r="CE36" s="531">
        <f t="shared" si="846"/>
        <v>982</v>
      </c>
      <c r="CF36" s="509">
        <f t="shared" si="846"/>
        <v>983</v>
      </c>
      <c r="CG36" s="509">
        <f t="shared" si="846"/>
        <v>984</v>
      </c>
      <c r="CH36" s="509">
        <f t="shared" si="846"/>
        <v>985</v>
      </c>
      <c r="CI36" s="509">
        <f t="shared" si="846"/>
        <v>986</v>
      </c>
      <c r="CJ36" s="509">
        <f t="shared" si="846"/>
        <v>987</v>
      </c>
      <c r="CK36" s="509">
        <f t="shared" si="846"/>
        <v>988</v>
      </c>
      <c r="CL36" s="509">
        <f t="shared" si="846"/>
        <v>989</v>
      </c>
      <c r="CM36" s="509">
        <f t="shared" si="846"/>
        <v>990</v>
      </c>
      <c r="CN36" s="509">
        <f t="shared" si="846"/>
        <v>991</v>
      </c>
      <c r="CO36" s="509">
        <f t="shared" si="846"/>
        <v>992</v>
      </c>
      <c r="CP36" s="509">
        <f t="shared" si="846"/>
        <v>993</v>
      </c>
      <c r="CQ36" s="509">
        <f t="shared" si="846"/>
        <v>994</v>
      </c>
      <c r="CR36" s="509">
        <f t="shared" si="846"/>
        <v>995</v>
      </c>
      <c r="CS36" s="509">
        <f t="shared" si="846"/>
        <v>996</v>
      </c>
      <c r="CT36" s="509">
        <f t="shared" si="846"/>
        <v>997</v>
      </c>
      <c r="CU36" s="509">
        <f t="shared" ref="CU36:CW36" si="847">$A37+CT$9</f>
        <v>998</v>
      </c>
      <c r="CV36" s="509">
        <f t="shared" si="847"/>
        <v>999</v>
      </c>
      <c r="CW36" s="509">
        <f t="shared" si="847"/>
        <v>1000</v>
      </c>
      <c r="CX36" s="532"/>
      <c r="CZ36" s="508"/>
      <c r="DE36" s="508"/>
      <c r="DF36" s="508"/>
      <c r="DG36" s="508"/>
      <c r="DH36" s="508"/>
      <c r="DI36" s="508"/>
      <c r="DJ36" s="508"/>
    </row>
    <row r="37" spans="1:114">
      <c r="A37" s="533">
        <v>901</v>
      </c>
      <c r="B37" s="190" t="str">
        <f>MID($I$7,B36,1)</f>
        <v/>
      </c>
      <c r="C37" s="23" t="str">
        <f t="shared" ref="C37" si="848">MID($I$7,C36,1)</f>
        <v/>
      </c>
      <c r="D37" s="23" t="str">
        <f t="shared" ref="D37" si="849">MID($I$7,D36,1)</f>
        <v/>
      </c>
      <c r="E37" s="23" t="str">
        <f t="shared" ref="E37" si="850">MID($I$7,E36,1)</f>
        <v/>
      </c>
      <c r="F37" s="23" t="str">
        <f t="shared" ref="F37" si="851">MID($I$7,F36,1)</f>
        <v/>
      </c>
      <c r="G37" s="23" t="str">
        <f t="shared" ref="G37" si="852">MID($I$7,G36,1)</f>
        <v/>
      </c>
      <c r="H37" s="23" t="str">
        <f t="shared" ref="H37" si="853">MID($I$7,H36,1)</f>
        <v/>
      </c>
      <c r="I37" s="23" t="str">
        <f t="shared" ref="I37" si="854">MID($I$7,I36,1)</f>
        <v/>
      </c>
      <c r="J37" s="23" t="str">
        <f t="shared" ref="J37" si="855">MID($I$7,J36,1)</f>
        <v/>
      </c>
      <c r="K37" s="23" t="str">
        <f t="shared" ref="K37" si="856">MID($I$7,K36,1)</f>
        <v/>
      </c>
      <c r="L37" s="23" t="str">
        <f t="shared" ref="L37" si="857">MID($I$7,L36,1)</f>
        <v/>
      </c>
      <c r="M37" s="23" t="str">
        <f t="shared" ref="M37" si="858">MID($I$7,M36,1)</f>
        <v/>
      </c>
      <c r="N37" s="23" t="str">
        <f t="shared" ref="N37" si="859">MID($I$7,N36,1)</f>
        <v/>
      </c>
      <c r="O37" s="23" t="str">
        <f t="shared" ref="O37" si="860">MID($I$7,O36,1)</f>
        <v/>
      </c>
      <c r="P37" s="23" t="str">
        <f t="shared" ref="P37" si="861">MID($I$7,P36,1)</f>
        <v/>
      </c>
      <c r="Q37" s="23" t="str">
        <f t="shared" ref="Q37" si="862">MID($I$7,Q36,1)</f>
        <v/>
      </c>
      <c r="R37" s="23" t="str">
        <f t="shared" ref="R37" si="863">MID($I$7,R36,1)</f>
        <v/>
      </c>
      <c r="S37" s="23" t="str">
        <f t="shared" ref="S37" si="864">MID($I$7,S36,1)</f>
        <v/>
      </c>
      <c r="T37" s="23" t="str">
        <f t="shared" ref="T37" si="865">MID($I$7,T36,1)</f>
        <v/>
      </c>
      <c r="U37" s="23" t="str">
        <f t="shared" ref="U37" si="866">MID($I$7,U36,1)</f>
        <v/>
      </c>
      <c r="V37" s="543" t="str">
        <f t="shared" ref="V37" si="867">MID($I$7,V36,1)</f>
        <v/>
      </c>
      <c r="W37" s="23" t="str">
        <f t="shared" ref="W37" si="868">MID($I$7,W36,1)</f>
        <v/>
      </c>
      <c r="X37" s="23" t="str">
        <f t="shared" ref="X37" si="869">MID($I$7,X36,1)</f>
        <v/>
      </c>
      <c r="Y37" s="23" t="str">
        <f t="shared" ref="Y37" si="870">MID($I$7,Y36,1)</f>
        <v/>
      </c>
      <c r="Z37" s="23" t="str">
        <f t="shared" ref="Z37" si="871">MID($I$7,Z36,1)</f>
        <v/>
      </c>
      <c r="AA37" s="23" t="str">
        <f t="shared" ref="AA37" si="872">MID($I$7,AA36,1)</f>
        <v/>
      </c>
      <c r="AB37" s="23" t="str">
        <f t="shared" ref="AB37" si="873">MID($I$7,AB36,1)</f>
        <v/>
      </c>
      <c r="AC37" s="23" t="str">
        <f t="shared" ref="AC37" si="874">MID($I$7,AC36,1)</f>
        <v/>
      </c>
      <c r="AD37" s="23" t="str">
        <f t="shared" ref="AD37" si="875">MID($I$7,AD36,1)</f>
        <v/>
      </c>
      <c r="AE37" s="23" t="str">
        <f t="shared" ref="AE37" si="876">MID($I$7,AE36,1)</f>
        <v/>
      </c>
      <c r="AF37" s="23" t="str">
        <f t="shared" ref="AF37" si="877">MID($I$7,AF36,1)</f>
        <v/>
      </c>
      <c r="AG37" s="23" t="str">
        <f t="shared" ref="AG37" si="878">MID($I$7,AG36,1)</f>
        <v/>
      </c>
      <c r="AH37" s="23" t="str">
        <f t="shared" ref="AH37" si="879">MID($I$7,AH36,1)</f>
        <v/>
      </c>
      <c r="AI37" s="23" t="str">
        <f t="shared" ref="AI37" si="880">MID($I$7,AI36,1)</f>
        <v/>
      </c>
      <c r="AJ37" s="23" t="str">
        <f t="shared" ref="AJ37" si="881">MID($I$7,AJ36,1)</f>
        <v/>
      </c>
      <c r="AK37" s="23" t="str">
        <f t="shared" ref="AK37" si="882">MID($I$7,AK36,1)</f>
        <v/>
      </c>
      <c r="AL37" s="23" t="str">
        <f t="shared" ref="AL37" si="883">MID($I$7,AL36,1)</f>
        <v/>
      </c>
      <c r="AM37" s="23" t="str">
        <f t="shared" ref="AM37" si="884">MID($I$7,AM36,1)</f>
        <v/>
      </c>
      <c r="AN37" s="23" t="str">
        <f t="shared" ref="AN37" si="885">MID($I$7,AN36,1)</f>
        <v/>
      </c>
      <c r="AO37" s="23" t="str">
        <f t="shared" ref="AO37" si="886">MID($I$7,AO36,1)</f>
        <v/>
      </c>
      <c r="AP37" s="543" t="str">
        <f t="shared" ref="AP37" si="887">MID($I$7,AP36,1)</f>
        <v/>
      </c>
      <c r="AQ37" s="10" t="str">
        <f t="shared" ref="AQ37" si="888">MID($I$7,AQ36,1)</f>
        <v/>
      </c>
      <c r="AR37" s="23" t="str">
        <f t="shared" ref="AR37" si="889">MID($I$7,AR36,1)</f>
        <v/>
      </c>
      <c r="AS37" s="23" t="str">
        <f t="shared" ref="AS37" si="890">MID($I$7,AS36,1)</f>
        <v/>
      </c>
      <c r="AT37" s="23" t="str">
        <f t="shared" ref="AT37" si="891">MID($I$7,AT36,1)</f>
        <v/>
      </c>
      <c r="AU37" s="23" t="str">
        <f t="shared" ref="AU37" si="892">MID($I$7,AU36,1)</f>
        <v/>
      </c>
      <c r="AV37" s="23" t="str">
        <f t="shared" ref="AV37" si="893">MID($I$7,AV36,1)</f>
        <v/>
      </c>
      <c r="AW37" s="23" t="str">
        <f t="shared" ref="AW37" si="894">MID($I$7,AW36,1)</f>
        <v/>
      </c>
      <c r="AX37" s="23" t="str">
        <f t="shared" ref="AX37" si="895">MID($I$7,AX36,1)</f>
        <v/>
      </c>
      <c r="AY37" s="23" t="str">
        <f t="shared" ref="AY37" si="896">MID($I$7,AY36,1)</f>
        <v/>
      </c>
      <c r="AZ37" s="23" t="str">
        <f t="shared" ref="AZ37" si="897">MID($I$7,AZ36,1)</f>
        <v/>
      </c>
      <c r="BA37" s="23" t="str">
        <f t="shared" ref="BA37" si="898">MID($I$7,BA36,1)</f>
        <v/>
      </c>
      <c r="BB37" s="23" t="str">
        <f t="shared" ref="BB37" si="899">MID($I$7,BB36,1)</f>
        <v/>
      </c>
      <c r="BC37" s="23" t="str">
        <f t="shared" ref="BC37" si="900">MID($I$7,BC36,1)</f>
        <v/>
      </c>
      <c r="BD37" s="23" t="str">
        <f t="shared" ref="BD37" si="901">MID($I$7,BD36,1)</f>
        <v/>
      </c>
      <c r="BE37" s="23" t="str">
        <f t="shared" ref="BE37" si="902">MID($I$7,BE36,1)</f>
        <v/>
      </c>
      <c r="BF37" s="23" t="str">
        <f t="shared" ref="BF37" si="903">MID($I$7,BF36,1)</f>
        <v/>
      </c>
      <c r="BG37" s="23" t="str">
        <f t="shared" ref="BG37" si="904">MID($I$7,BG36,1)</f>
        <v/>
      </c>
      <c r="BH37" s="23" t="str">
        <f t="shared" ref="BH37" si="905">MID($I$7,BH36,1)</f>
        <v/>
      </c>
      <c r="BI37" s="23" t="str">
        <f t="shared" ref="BI37" si="906">MID($I$7,BI36,1)</f>
        <v/>
      </c>
      <c r="BJ37" s="543" t="str">
        <f t="shared" ref="BJ37" si="907">MID($I$7,BJ36,1)</f>
        <v/>
      </c>
      <c r="BK37" s="10" t="str">
        <f t="shared" ref="BK37" si="908">MID($I$7,BK36,1)</f>
        <v/>
      </c>
      <c r="BL37" s="10" t="str">
        <f t="shared" ref="BL37" si="909">MID($I$7,BL36,1)</f>
        <v/>
      </c>
      <c r="BM37" s="10" t="str">
        <f t="shared" ref="BM37" si="910">MID($I$7,BM36,1)</f>
        <v/>
      </c>
      <c r="BN37" s="10" t="str">
        <f t="shared" ref="BN37" si="911">MID($I$7,BN36,1)</f>
        <v/>
      </c>
      <c r="BO37" s="10" t="str">
        <f t="shared" ref="BO37" si="912">MID($I$7,BO36,1)</f>
        <v/>
      </c>
      <c r="BP37" s="10" t="str">
        <f t="shared" ref="BP37" si="913">MID($I$7,BP36,1)</f>
        <v/>
      </c>
      <c r="BQ37" s="10" t="str">
        <f t="shared" ref="BQ37" si="914">MID($I$7,BQ36,1)</f>
        <v/>
      </c>
      <c r="BR37" s="10" t="str">
        <f t="shared" ref="BR37" si="915">MID($I$7,BR36,1)</f>
        <v/>
      </c>
      <c r="BS37" s="10" t="str">
        <f t="shared" ref="BS37" si="916">MID($I$7,BS36,1)</f>
        <v/>
      </c>
      <c r="BT37" s="10" t="str">
        <f t="shared" ref="BT37" si="917">MID($I$7,BT36,1)</f>
        <v/>
      </c>
      <c r="BU37" s="10" t="str">
        <f t="shared" ref="BU37" si="918">MID($I$7,BU36,1)</f>
        <v/>
      </c>
      <c r="BV37" s="10" t="str">
        <f t="shared" ref="BV37" si="919">MID($I$7,BV36,1)</f>
        <v/>
      </c>
      <c r="BW37" s="10" t="str">
        <f t="shared" ref="BW37" si="920">MID($I$7,BW36,1)</f>
        <v/>
      </c>
      <c r="BX37" s="10" t="str">
        <f t="shared" ref="BX37" si="921">MID($I$7,BX36,1)</f>
        <v/>
      </c>
      <c r="BY37" s="10" t="str">
        <f t="shared" ref="BY37" si="922">MID($I$7,BY36,1)</f>
        <v/>
      </c>
      <c r="BZ37" s="10" t="str">
        <f t="shared" ref="BZ37" si="923">MID($I$7,BZ36,1)</f>
        <v/>
      </c>
      <c r="CA37" s="10" t="str">
        <f t="shared" ref="CA37" si="924">MID($I$7,CA36,1)</f>
        <v/>
      </c>
      <c r="CB37" s="10" t="str">
        <f t="shared" ref="CB37" si="925">MID($I$7,CB36,1)</f>
        <v/>
      </c>
      <c r="CC37" s="546" t="str">
        <f t="shared" ref="CC37" si="926">MID($I$7,CC36,1)</f>
        <v/>
      </c>
      <c r="CD37" s="10" t="str">
        <f t="shared" ref="CD37" si="927">MID($I$7,CD36,1)</f>
        <v/>
      </c>
      <c r="CE37" s="10" t="str">
        <f t="shared" ref="CE37" si="928">MID($I$7,CE36,1)</f>
        <v/>
      </c>
      <c r="CF37" s="23" t="str">
        <f t="shared" ref="CF37" si="929">MID($I$7,CF36,1)</f>
        <v/>
      </c>
      <c r="CG37" s="23" t="str">
        <f t="shared" ref="CG37" si="930">MID($I$7,CG36,1)</f>
        <v/>
      </c>
      <c r="CH37" s="23" t="str">
        <f t="shared" ref="CH37" si="931">MID($I$7,CH36,1)</f>
        <v/>
      </c>
      <c r="CI37" s="23" t="str">
        <f t="shared" ref="CI37" si="932">MID($I$7,CI36,1)</f>
        <v/>
      </c>
      <c r="CJ37" s="23" t="str">
        <f t="shared" ref="CJ37" si="933">MID($I$7,CJ36,1)</f>
        <v/>
      </c>
      <c r="CK37" s="23" t="str">
        <f t="shared" ref="CK37" si="934">MID($I$7,CK36,1)</f>
        <v/>
      </c>
      <c r="CL37" s="23" t="str">
        <f t="shared" ref="CL37" si="935">MID($I$7,CL36,1)</f>
        <v/>
      </c>
      <c r="CM37" s="23" t="str">
        <f t="shared" ref="CM37" si="936">MID($I$7,CM36,1)</f>
        <v/>
      </c>
      <c r="CN37" s="23" t="str">
        <f t="shared" ref="CN37" si="937">MID($I$7,CN36,1)</f>
        <v/>
      </c>
      <c r="CO37" s="23" t="str">
        <f t="shared" ref="CO37" si="938">MID($I$7,CO36,1)</f>
        <v/>
      </c>
      <c r="CP37" s="23" t="str">
        <f t="shared" ref="CP37" si="939">MID($I$7,CP36,1)</f>
        <v/>
      </c>
      <c r="CQ37" s="23" t="str">
        <f t="shared" ref="CQ37" si="940">MID($I$7,CQ36,1)</f>
        <v/>
      </c>
      <c r="CR37" s="23" t="str">
        <f t="shared" ref="CR37" si="941">MID($I$7,CR36,1)</f>
        <v/>
      </c>
      <c r="CS37" s="23" t="str">
        <f t="shared" ref="CS37" si="942">MID($I$7,CS36,1)</f>
        <v/>
      </c>
      <c r="CT37" s="23" t="str">
        <f t="shared" ref="CT37" si="943">MID($I$7,CT36,1)</f>
        <v/>
      </c>
      <c r="CU37" s="23" t="str">
        <f t="shared" ref="CU37" si="944">MID($I$7,CU36,1)</f>
        <v/>
      </c>
      <c r="CV37" s="23" t="str">
        <f t="shared" ref="CV37" si="945">MID($I$7,CV36,1)</f>
        <v/>
      </c>
      <c r="CW37" s="23" t="str">
        <f t="shared" ref="CW37" si="946">MID($I$7,CW36,1)</f>
        <v/>
      </c>
      <c r="CX37" s="533">
        <f>CW36</f>
        <v>1000</v>
      </c>
    </row>
    <row r="38" spans="1:114">
      <c r="A38" s="533"/>
      <c r="B38" s="190" t="str">
        <f>IF(B37="","",IF(OR(B37="G",B37="C")=TRUE,"S",IF(OR(B37="A",B37="T")=TRUE,"W","/")))</f>
        <v/>
      </c>
      <c r="C38" s="23" t="str">
        <f t="shared" ref="C38:BN38" si="947">IF(C37="","",IF(OR(C37="G",C37="C")=TRUE,"S",IF(OR(C37="A",C37="T")=TRUE,"W","/")))</f>
        <v/>
      </c>
      <c r="D38" s="23" t="str">
        <f t="shared" si="947"/>
        <v/>
      </c>
      <c r="E38" s="23" t="str">
        <f t="shared" si="947"/>
        <v/>
      </c>
      <c r="F38" s="23" t="str">
        <f t="shared" si="947"/>
        <v/>
      </c>
      <c r="G38" s="23" t="str">
        <f t="shared" si="947"/>
        <v/>
      </c>
      <c r="H38" s="23" t="str">
        <f t="shared" si="947"/>
        <v/>
      </c>
      <c r="I38" s="23" t="str">
        <f t="shared" si="947"/>
        <v/>
      </c>
      <c r="J38" s="23" t="str">
        <f t="shared" si="947"/>
        <v/>
      </c>
      <c r="K38" s="23" t="str">
        <f t="shared" si="947"/>
        <v/>
      </c>
      <c r="L38" s="23" t="str">
        <f t="shared" si="947"/>
        <v/>
      </c>
      <c r="M38" s="23" t="str">
        <f t="shared" si="947"/>
        <v/>
      </c>
      <c r="N38" s="23" t="str">
        <f t="shared" si="947"/>
        <v/>
      </c>
      <c r="O38" s="23" t="str">
        <f t="shared" si="947"/>
        <v/>
      </c>
      <c r="P38" s="23" t="str">
        <f t="shared" si="947"/>
        <v/>
      </c>
      <c r="Q38" s="23" t="str">
        <f t="shared" si="947"/>
        <v/>
      </c>
      <c r="R38" s="23" t="str">
        <f t="shared" si="947"/>
        <v/>
      </c>
      <c r="S38" s="23" t="str">
        <f t="shared" si="947"/>
        <v/>
      </c>
      <c r="T38" s="23" t="str">
        <f t="shared" si="947"/>
        <v/>
      </c>
      <c r="U38" s="23" t="str">
        <f t="shared" si="947"/>
        <v/>
      </c>
      <c r="V38" s="543" t="str">
        <f t="shared" si="947"/>
        <v/>
      </c>
      <c r="W38" s="23" t="str">
        <f t="shared" si="947"/>
        <v/>
      </c>
      <c r="X38" s="23" t="str">
        <f t="shared" si="947"/>
        <v/>
      </c>
      <c r="Y38" s="23" t="str">
        <f t="shared" si="947"/>
        <v/>
      </c>
      <c r="Z38" s="23" t="str">
        <f t="shared" si="947"/>
        <v/>
      </c>
      <c r="AA38" s="23" t="str">
        <f t="shared" si="947"/>
        <v/>
      </c>
      <c r="AB38" s="23" t="str">
        <f t="shared" si="947"/>
        <v/>
      </c>
      <c r="AC38" s="23" t="str">
        <f t="shared" si="947"/>
        <v/>
      </c>
      <c r="AD38" s="23" t="str">
        <f t="shared" si="947"/>
        <v/>
      </c>
      <c r="AE38" s="23" t="str">
        <f t="shared" si="947"/>
        <v/>
      </c>
      <c r="AF38" s="23" t="str">
        <f t="shared" si="947"/>
        <v/>
      </c>
      <c r="AG38" s="23" t="str">
        <f t="shared" si="947"/>
        <v/>
      </c>
      <c r="AH38" s="23" t="str">
        <f t="shared" si="947"/>
        <v/>
      </c>
      <c r="AI38" s="23" t="str">
        <f t="shared" si="947"/>
        <v/>
      </c>
      <c r="AJ38" s="23" t="str">
        <f t="shared" si="947"/>
        <v/>
      </c>
      <c r="AK38" s="23" t="str">
        <f t="shared" si="947"/>
        <v/>
      </c>
      <c r="AL38" s="23" t="str">
        <f t="shared" si="947"/>
        <v/>
      </c>
      <c r="AM38" s="23" t="str">
        <f t="shared" si="947"/>
        <v/>
      </c>
      <c r="AN38" s="23" t="str">
        <f t="shared" si="947"/>
        <v/>
      </c>
      <c r="AO38" s="23" t="str">
        <f t="shared" si="947"/>
        <v/>
      </c>
      <c r="AP38" s="543" t="str">
        <f t="shared" si="947"/>
        <v/>
      </c>
      <c r="AQ38" s="10" t="str">
        <f t="shared" si="947"/>
        <v/>
      </c>
      <c r="AR38" s="23" t="str">
        <f t="shared" si="947"/>
        <v/>
      </c>
      <c r="AS38" s="23" t="str">
        <f t="shared" si="947"/>
        <v/>
      </c>
      <c r="AT38" s="23" t="str">
        <f t="shared" si="947"/>
        <v/>
      </c>
      <c r="AU38" s="23" t="str">
        <f t="shared" si="947"/>
        <v/>
      </c>
      <c r="AV38" s="23" t="str">
        <f t="shared" si="947"/>
        <v/>
      </c>
      <c r="AW38" s="23" t="str">
        <f t="shared" si="947"/>
        <v/>
      </c>
      <c r="AX38" s="23" t="str">
        <f t="shared" si="947"/>
        <v/>
      </c>
      <c r="AY38" s="23" t="str">
        <f t="shared" si="947"/>
        <v/>
      </c>
      <c r="AZ38" s="23" t="str">
        <f t="shared" si="947"/>
        <v/>
      </c>
      <c r="BA38" s="23" t="str">
        <f t="shared" si="947"/>
        <v/>
      </c>
      <c r="BB38" s="23" t="str">
        <f t="shared" si="947"/>
        <v/>
      </c>
      <c r="BC38" s="23" t="str">
        <f t="shared" si="947"/>
        <v/>
      </c>
      <c r="BD38" s="23" t="str">
        <f t="shared" si="947"/>
        <v/>
      </c>
      <c r="BE38" s="23" t="str">
        <f t="shared" si="947"/>
        <v/>
      </c>
      <c r="BF38" s="23" t="str">
        <f t="shared" si="947"/>
        <v/>
      </c>
      <c r="BG38" s="23" t="str">
        <f t="shared" si="947"/>
        <v/>
      </c>
      <c r="BH38" s="23" t="str">
        <f t="shared" si="947"/>
        <v/>
      </c>
      <c r="BI38" s="23" t="str">
        <f t="shared" si="947"/>
        <v/>
      </c>
      <c r="BJ38" s="543" t="str">
        <f t="shared" si="947"/>
        <v/>
      </c>
      <c r="BK38" s="10" t="str">
        <f t="shared" si="947"/>
        <v/>
      </c>
      <c r="BL38" s="10" t="str">
        <f t="shared" si="947"/>
        <v/>
      </c>
      <c r="BM38" s="10" t="str">
        <f t="shared" si="947"/>
        <v/>
      </c>
      <c r="BN38" s="10" t="str">
        <f t="shared" si="947"/>
        <v/>
      </c>
      <c r="BO38" s="10" t="str">
        <f t="shared" ref="BO38:CW38" si="948">IF(BO37="","",IF(OR(BO37="G",BO37="C")=TRUE,"S",IF(OR(BO37="A",BO37="T")=TRUE,"W","/")))</f>
        <v/>
      </c>
      <c r="BP38" s="10" t="str">
        <f t="shared" si="948"/>
        <v/>
      </c>
      <c r="BQ38" s="10" t="str">
        <f t="shared" si="948"/>
        <v/>
      </c>
      <c r="BR38" s="10" t="str">
        <f t="shared" si="948"/>
        <v/>
      </c>
      <c r="BS38" s="10" t="str">
        <f t="shared" si="948"/>
        <v/>
      </c>
      <c r="BT38" s="10" t="str">
        <f t="shared" si="948"/>
        <v/>
      </c>
      <c r="BU38" s="10" t="str">
        <f t="shared" si="948"/>
        <v/>
      </c>
      <c r="BV38" s="10" t="str">
        <f t="shared" si="948"/>
        <v/>
      </c>
      <c r="BW38" s="10" t="str">
        <f t="shared" si="948"/>
        <v/>
      </c>
      <c r="BX38" s="10" t="str">
        <f t="shared" si="948"/>
        <v/>
      </c>
      <c r="BY38" s="10" t="str">
        <f t="shared" si="948"/>
        <v/>
      </c>
      <c r="BZ38" s="10" t="str">
        <f t="shared" si="948"/>
        <v/>
      </c>
      <c r="CA38" s="10" t="str">
        <f t="shared" si="948"/>
        <v/>
      </c>
      <c r="CB38" s="10" t="str">
        <f t="shared" si="948"/>
        <v/>
      </c>
      <c r="CC38" s="546" t="str">
        <f t="shared" si="948"/>
        <v/>
      </c>
      <c r="CD38" s="10" t="str">
        <f t="shared" si="948"/>
        <v/>
      </c>
      <c r="CE38" s="10" t="str">
        <f t="shared" si="948"/>
        <v/>
      </c>
      <c r="CF38" s="23" t="str">
        <f t="shared" si="948"/>
        <v/>
      </c>
      <c r="CG38" s="23" t="str">
        <f t="shared" si="948"/>
        <v/>
      </c>
      <c r="CH38" s="23" t="str">
        <f t="shared" si="948"/>
        <v/>
      </c>
      <c r="CI38" s="23" t="str">
        <f t="shared" si="948"/>
        <v/>
      </c>
      <c r="CJ38" s="23" t="str">
        <f t="shared" si="948"/>
        <v/>
      </c>
      <c r="CK38" s="23" t="str">
        <f t="shared" si="948"/>
        <v/>
      </c>
      <c r="CL38" s="23" t="str">
        <f t="shared" si="948"/>
        <v/>
      </c>
      <c r="CM38" s="23" t="str">
        <f t="shared" si="948"/>
        <v/>
      </c>
      <c r="CN38" s="23" t="str">
        <f t="shared" si="948"/>
        <v/>
      </c>
      <c r="CO38" s="23" t="str">
        <f t="shared" si="948"/>
        <v/>
      </c>
      <c r="CP38" s="23" t="str">
        <f t="shared" si="948"/>
        <v/>
      </c>
      <c r="CQ38" s="23" t="str">
        <f t="shared" si="948"/>
        <v/>
      </c>
      <c r="CR38" s="23" t="str">
        <f t="shared" si="948"/>
        <v/>
      </c>
      <c r="CS38" s="23" t="str">
        <f t="shared" si="948"/>
        <v/>
      </c>
      <c r="CT38" s="23" t="str">
        <f t="shared" si="948"/>
        <v/>
      </c>
      <c r="CU38" s="23" t="str">
        <f t="shared" si="948"/>
        <v/>
      </c>
      <c r="CV38" s="23" t="str">
        <f t="shared" si="948"/>
        <v/>
      </c>
      <c r="CW38" s="23" t="str">
        <f t="shared" si="948"/>
        <v/>
      </c>
      <c r="CX38" s="533"/>
    </row>
    <row r="39" spans="1:114" s="510" customFormat="1">
      <c r="A39" s="532"/>
      <c r="B39" s="530">
        <f>$A40</f>
        <v>1001</v>
      </c>
      <c r="C39" s="509">
        <f t="shared" ref="C39:AH39" si="949">$A40+B$9</f>
        <v>1002</v>
      </c>
      <c r="D39" s="509">
        <f t="shared" si="949"/>
        <v>1003</v>
      </c>
      <c r="E39" s="509">
        <f t="shared" si="949"/>
        <v>1004</v>
      </c>
      <c r="F39" s="509">
        <f t="shared" si="949"/>
        <v>1005</v>
      </c>
      <c r="G39" s="509">
        <f t="shared" si="949"/>
        <v>1006</v>
      </c>
      <c r="H39" s="509">
        <f t="shared" si="949"/>
        <v>1007</v>
      </c>
      <c r="I39" s="509">
        <f t="shared" si="949"/>
        <v>1008</v>
      </c>
      <c r="J39" s="509">
        <f t="shared" si="949"/>
        <v>1009</v>
      </c>
      <c r="K39" s="509">
        <f t="shared" si="949"/>
        <v>1010</v>
      </c>
      <c r="L39" s="509">
        <f t="shared" si="949"/>
        <v>1011</v>
      </c>
      <c r="M39" s="509">
        <f t="shared" si="949"/>
        <v>1012</v>
      </c>
      <c r="N39" s="509">
        <f t="shared" si="949"/>
        <v>1013</v>
      </c>
      <c r="O39" s="509">
        <f t="shared" si="949"/>
        <v>1014</v>
      </c>
      <c r="P39" s="509">
        <f t="shared" si="949"/>
        <v>1015</v>
      </c>
      <c r="Q39" s="509">
        <f t="shared" si="949"/>
        <v>1016</v>
      </c>
      <c r="R39" s="509">
        <f t="shared" si="949"/>
        <v>1017</v>
      </c>
      <c r="S39" s="509">
        <f t="shared" si="949"/>
        <v>1018</v>
      </c>
      <c r="T39" s="509">
        <f t="shared" si="949"/>
        <v>1019</v>
      </c>
      <c r="U39" s="509">
        <f t="shared" si="949"/>
        <v>1020</v>
      </c>
      <c r="V39" s="544">
        <f t="shared" si="949"/>
        <v>1021</v>
      </c>
      <c r="W39" s="509">
        <f t="shared" si="949"/>
        <v>1022</v>
      </c>
      <c r="X39" s="509">
        <f t="shared" si="949"/>
        <v>1023</v>
      </c>
      <c r="Y39" s="509">
        <f t="shared" si="949"/>
        <v>1024</v>
      </c>
      <c r="Z39" s="509">
        <f t="shared" si="949"/>
        <v>1025</v>
      </c>
      <c r="AA39" s="509">
        <f t="shared" si="949"/>
        <v>1026</v>
      </c>
      <c r="AB39" s="509">
        <f t="shared" si="949"/>
        <v>1027</v>
      </c>
      <c r="AC39" s="509">
        <f t="shared" si="949"/>
        <v>1028</v>
      </c>
      <c r="AD39" s="509">
        <f t="shared" si="949"/>
        <v>1029</v>
      </c>
      <c r="AE39" s="509">
        <f t="shared" si="949"/>
        <v>1030</v>
      </c>
      <c r="AF39" s="509">
        <f t="shared" si="949"/>
        <v>1031</v>
      </c>
      <c r="AG39" s="509">
        <f t="shared" si="949"/>
        <v>1032</v>
      </c>
      <c r="AH39" s="509">
        <f t="shared" si="949"/>
        <v>1033</v>
      </c>
      <c r="AI39" s="509">
        <f t="shared" ref="AI39:BN39" si="950">$A40+AH$9</f>
        <v>1034</v>
      </c>
      <c r="AJ39" s="509">
        <f t="shared" si="950"/>
        <v>1035</v>
      </c>
      <c r="AK39" s="509">
        <f t="shared" si="950"/>
        <v>1036</v>
      </c>
      <c r="AL39" s="509">
        <f t="shared" si="950"/>
        <v>1037</v>
      </c>
      <c r="AM39" s="509">
        <f t="shared" si="950"/>
        <v>1038</v>
      </c>
      <c r="AN39" s="509">
        <f t="shared" si="950"/>
        <v>1039</v>
      </c>
      <c r="AO39" s="509">
        <f t="shared" si="950"/>
        <v>1040</v>
      </c>
      <c r="AP39" s="544">
        <f t="shared" si="950"/>
        <v>1041</v>
      </c>
      <c r="AQ39" s="531">
        <f t="shared" si="950"/>
        <v>1042</v>
      </c>
      <c r="AR39" s="509">
        <f t="shared" si="950"/>
        <v>1043</v>
      </c>
      <c r="AS39" s="509">
        <f t="shared" si="950"/>
        <v>1044</v>
      </c>
      <c r="AT39" s="509">
        <f t="shared" si="950"/>
        <v>1045</v>
      </c>
      <c r="AU39" s="509">
        <f t="shared" si="950"/>
        <v>1046</v>
      </c>
      <c r="AV39" s="509">
        <f t="shared" si="950"/>
        <v>1047</v>
      </c>
      <c r="AW39" s="509">
        <f t="shared" si="950"/>
        <v>1048</v>
      </c>
      <c r="AX39" s="509">
        <f t="shared" si="950"/>
        <v>1049</v>
      </c>
      <c r="AY39" s="509">
        <f t="shared" si="950"/>
        <v>1050</v>
      </c>
      <c r="AZ39" s="509">
        <f t="shared" si="950"/>
        <v>1051</v>
      </c>
      <c r="BA39" s="509">
        <f t="shared" si="950"/>
        <v>1052</v>
      </c>
      <c r="BB39" s="509">
        <f t="shared" si="950"/>
        <v>1053</v>
      </c>
      <c r="BC39" s="509">
        <f t="shared" si="950"/>
        <v>1054</v>
      </c>
      <c r="BD39" s="509">
        <f t="shared" si="950"/>
        <v>1055</v>
      </c>
      <c r="BE39" s="509">
        <f t="shared" si="950"/>
        <v>1056</v>
      </c>
      <c r="BF39" s="509">
        <f t="shared" si="950"/>
        <v>1057</v>
      </c>
      <c r="BG39" s="509">
        <f t="shared" si="950"/>
        <v>1058</v>
      </c>
      <c r="BH39" s="509">
        <f t="shared" si="950"/>
        <v>1059</v>
      </c>
      <c r="BI39" s="509">
        <f t="shared" si="950"/>
        <v>1060</v>
      </c>
      <c r="BJ39" s="544">
        <f t="shared" si="950"/>
        <v>1061</v>
      </c>
      <c r="BK39" s="531">
        <f t="shared" si="950"/>
        <v>1062</v>
      </c>
      <c r="BL39" s="531">
        <f t="shared" si="950"/>
        <v>1063</v>
      </c>
      <c r="BM39" s="531">
        <f t="shared" si="950"/>
        <v>1064</v>
      </c>
      <c r="BN39" s="531">
        <f t="shared" si="950"/>
        <v>1065</v>
      </c>
      <c r="BO39" s="531">
        <f t="shared" ref="BO39:CT39" si="951">$A40+BN$9</f>
        <v>1066</v>
      </c>
      <c r="BP39" s="531">
        <f t="shared" si="951"/>
        <v>1067</v>
      </c>
      <c r="BQ39" s="531">
        <f t="shared" si="951"/>
        <v>1068</v>
      </c>
      <c r="BR39" s="531">
        <f t="shared" si="951"/>
        <v>1069</v>
      </c>
      <c r="BS39" s="531">
        <f t="shared" si="951"/>
        <v>1070</v>
      </c>
      <c r="BT39" s="531">
        <f t="shared" si="951"/>
        <v>1071</v>
      </c>
      <c r="BU39" s="531">
        <f t="shared" si="951"/>
        <v>1072</v>
      </c>
      <c r="BV39" s="531">
        <f t="shared" si="951"/>
        <v>1073</v>
      </c>
      <c r="BW39" s="531">
        <f t="shared" si="951"/>
        <v>1074</v>
      </c>
      <c r="BX39" s="531">
        <f t="shared" si="951"/>
        <v>1075</v>
      </c>
      <c r="BY39" s="531">
        <f t="shared" si="951"/>
        <v>1076</v>
      </c>
      <c r="BZ39" s="531">
        <f t="shared" si="951"/>
        <v>1077</v>
      </c>
      <c r="CA39" s="531">
        <f t="shared" si="951"/>
        <v>1078</v>
      </c>
      <c r="CB39" s="531">
        <f t="shared" si="951"/>
        <v>1079</v>
      </c>
      <c r="CC39" s="547">
        <f t="shared" si="951"/>
        <v>1080</v>
      </c>
      <c r="CD39" s="531">
        <f t="shared" si="951"/>
        <v>1081</v>
      </c>
      <c r="CE39" s="531">
        <f t="shared" si="951"/>
        <v>1082</v>
      </c>
      <c r="CF39" s="509">
        <f t="shared" si="951"/>
        <v>1083</v>
      </c>
      <c r="CG39" s="509">
        <f t="shared" si="951"/>
        <v>1084</v>
      </c>
      <c r="CH39" s="509">
        <f t="shared" si="951"/>
        <v>1085</v>
      </c>
      <c r="CI39" s="509">
        <f t="shared" si="951"/>
        <v>1086</v>
      </c>
      <c r="CJ39" s="509">
        <f t="shared" si="951"/>
        <v>1087</v>
      </c>
      <c r="CK39" s="509">
        <f t="shared" si="951"/>
        <v>1088</v>
      </c>
      <c r="CL39" s="509">
        <f t="shared" si="951"/>
        <v>1089</v>
      </c>
      <c r="CM39" s="509">
        <f t="shared" si="951"/>
        <v>1090</v>
      </c>
      <c r="CN39" s="509">
        <f t="shared" si="951"/>
        <v>1091</v>
      </c>
      <c r="CO39" s="509">
        <f t="shared" si="951"/>
        <v>1092</v>
      </c>
      <c r="CP39" s="509">
        <f t="shared" si="951"/>
        <v>1093</v>
      </c>
      <c r="CQ39" s="509">
        <f t="shared" si="951"/>
        <v>1094</v>
      </c>
      <c r="CR39" s="509">
        <f t="shared" si="951"/>
        <v>1095</v>
      </c>
      <c r="CS39" s="509">
        <f t="shared" si="951"/>
        <v>1096</v>
      </c>
      <c r="CT39" s="509">
        <f t="shared" si="951"/>
        <v>1097</v>
      </c>
      <c r="CU39" s="509">
        <f t="shared" ref="CU39:CW39" si="952">$A40+CT$9</f>
        <v>1098</v>
      </c>
      <c r="CV39" s="509">
        <f t="shared" si="952"/>
        <v>1099</v>
      </c>
      <c r="CW39" s="509">
        <f t="shared" si="952"/>
        <v>1100</v>
      </c>
      <c r="CX39" s="532"/>
      <c r="CZ39" s="508"/>
      <c r="DE39" s="508"/>
      <c r="DF39" s="508"/>
      <c r="DG39" s="508"/>
      <c r="DH39" s="508"/>
      <c r="DI39" s="508"/>
      <c r="DJ39" s="508"/>
    </row>
    <row r="40" spans="1:114">
      <c r="A40" s="533">
        <v>1001</v>
      </c>
      <c r="B40" s="190" t="str">
        <f t="shared" ref="B40:AG40" si="953">MID($I$7,B39,1)</f>
        <v/>
      </c>
      <c r="C40" s="23" t="str">
        <f t="shared" si="953"/>
        <v/>
      </c>
      <c r="D40" s="23" t="str">
        <f t="shared" si="953"/>
        <v/>
      </c>
      <c r="E40" s="23" t="str">
        <f t="shared" si="953"/>
        <v/>
      </c>
      <c r="F40" s="23" t="str">
        <f t="shared" si="953"/>
        <v/>
      </c>
      <c r="G40" s="23" t="str">
        <f t="shared" si="953"/>
        <v/>
      </c>
      <c r="H40" s="23" t="str">
        <f t="shared" si="953"/>
        <v/>
      </c>
      <c r="I40" s="23" t="str">
        <f t="shared" si="953"/>
        <v/>
      </c>
      <c r="J40" s="23" t="str">
        <f t="shared" si="953"/>
        <v/>
      </c>
      <c r="K40" s="23" t="str">
        <f t="shared" si="953"/>
        <v/>
      </c>
      <c r="L40" s="23" t="str">
        <f t="shared" si="953"/>
        <v/>
      </c>
      <c r="M40" s="23" t="str">
        <f t="shared" si="953"/>
        <v/>
      </c>
      <c r="N40" s="23" t="str">
        <f t="shared" si="953"/>
        <v/>
      </c>
      <c r="O40" s="23" t="str">
        <f t="shared" si="953"/>
        <v/>
      </c>
      <c r="P40" s="23" t="str">
        <f t="shared" si="953"/>
        <v/>
      </c>
      <c r="Q40" s="23" t="str">
        <f t="shared" si="953"/>
        <v/>
      </c>
      <c r="R40" s="23" t="str">
        <f t="shared" si="953"/>
        <v/>
      </c>
      <c r="S40" s="23" t="str">
        <f t="shared" si="953"/>
        <v/>
      </c>
      <c r="T40" s="23" t="str">
        <f t="shared" si="953"/>
        <v/>
      </c>
      <c r="U40" s="23" t="str">
        <f t="shared" si="953"/>
        <v/>
      </c>
      <c r="V40" s="543" t="str">
        <f t="shared" si="953"/>
        <v/>
      </c>
      <c r="W40" s="23" t="str">
        <f t="shared" si="953"/>
        <v/>
      </c>
      <c r="X40" s="23" t="str">
        <f t="shared" si="953"/>
        <v/>
      </c>
      <c r="Y40" s="23" t="str">
        <f t="shared" si="953"/>
        <v/>
      </c>
      <c r="Z40" s="23" t="str">
        <f t="shared" si="953"/>
        <v/>
      </c>
      <c r="AA40" s="23" t="str">
        <f t="shared" si="953"/>
        <v/>
      </c>
      <c r="AB40" s="23" t="str">
        <f t="shared" si="953"/>
        <v/>
      </c>
      <c r="AC40" s="23" t="str">
        <f t="shared" si="953"/>
        <v/>
      </c>
      <c r="AD40" s="23" t="str">
        <f t="shared" si="953"/>
        <v/>
      </c>
      <c r="AE40" s="23" t="str">
        <f t="shared" si="953"/>
        <v/>
      </c>
      <c r="AF40" s="23" t="str">
        <f t="shared" si="953"/>
        <v/>
      </c>
      <c r="AG40" s="23" t="str">
        <f t="shared" si="953"/>
        <v/>
      </c>
      <c r="AH40" s="23" t="str">
        <f t="shared" ref="AH40:BM40" si="954">MID($I$7,AH39,1)</f>
        <v/>
      </c>
      <c r="AI40" s="23" t="str">
        <f t="shared" si="954"/>
        <v/>
      </c>
      <c r="AJ40" s="23" t="str">
        <f t="shared" si="954"/>
        <v/>
      </c>
      <c r="AK40" s="23" t="str">
        <f t="shared" si="954"/>
        <v/>
      </c>
      <c r="AL40" s="23" t="str">
        <f t="shared" si="954"/>
        <v/>
      </c>
      <c r="AM40" s="23" t="str">
        <f t="shared" si="954"/>
        <v/>
      </c>
      <c r="AN40" s="23" t="str">
        <f t="shared" si="954"/>
        <v/>
      </c>
      <c r="AO40" s="23" t="str">
        <f t="shared" si="954"/>
        <v/>
      </c>
      <c r="AP40" s="543" t="str">
        <f t="shared" si="954"/>
        <v/>
      </c>
      <c r="AQ40" s="10" t="str">
        <f t="shared" si="954"/>
        <v/>
      </c>
      <c r="AR40" s="23" t="str">
        <f t="shared" si="954"/>
        <v/>
      </c>
      <c r="AS40" s="23" t="str">
        <f t="shared" si="954"/>
        <v/>
      </c>
      <c r="AT40" s="23" t="str">
        <f t="shared" si="954"/>
        <v/>
      </c>
      <c r="AU40" s="23" t="str">
        <f t="shared" si="954"/>
        <v/>
      </c>
      <c r="AV40" s="23" t="str">
        <f t="shared" si="954"/>
        <v/>
      </c>
      <c r="AW40" s="23" t="str">
        <f t="shared" si="954"/>
        <v/>
      </c>
      <c r="AX40" s="23" t="str">
        <f t="shared" si="954"/>
        <v/>
      </c>
      <c r="AY40" s="23" t="str">
        <f t="shared" si="954"/>
        <v/>
      </c>
      <c r="AZ40" s="23" t="str">
        <f t="shared" si="954"/>
        <v/>
      </c>
      <c r="BA40" s="23" t="str">
        <f t="shared" si="954"/>
        <v/>
      </c>
      <c r="BB40" s="23" t="str">
        <f t="shared" si="954"/>
        <v/>
      </c>
      <c r="BC40" s="23" t="str">
        <f t="shared" si="954"/>
        <v/>
      </c>
      <c r="BD40" s="23" t="str">
        <f t="shared" si="954"/>
        <v/>
      </c>
      <c r="BE40" s="23" t="str">
        <f t="shared" si="954"/>
        <v/>
      </c>
      <c r="BF40" s="23" t="str">
        <f t="shared" si="954"/>
        <v/>
      </c>
      <c r="BG40" s="23" t="str">
        <f t="shared" si="954"/>
        <v/>
      </c>
      <c r="BH40" s="23" t="str">
        <f t="shared" si="954"/>
        <v/>
      </c>
      <c r="BI40" s="23" t="str">
        <f t="shared" si="954"/>
        <v/>
      </c>
      <c r="BJ40" s="543" t="str">
        <f t="shared" si="954"/>
        <v/>
      </c>
      <c r="BK40" s="10" t="str">
        <f t="shared" si="954"/>
        <v/>
      </c>
      <c r="BL40" s="10" t="str">
        <f t="shared" si="954"/>
        <v/>
      </c>
      <c r="BM40" s="10" t="str">
        <f t="shared" si="954"/>
        <v/>
      </c>
      <c r="BN40" s="10" t="str">
        <f t="shared" ref="BN40:CS40" si="955">MID($I$7,BN39,1)</f>
        <v/>
      </c>
      <c r="BO40" s="10" t="str">
        <f t="shared" si="955"/>
        <v/>
      </c>
      <c r="BP40" s="10" t="str">
        <f t="shared" si="955"/>
        <v/>
      </c>
      <c r="BQ40" s="10" t="str">
        <f t="shared" si="955"/>
        <v/>
      </c>
      <c r="BR40" s="10" t="str">
        <f t="shared" si="955"/>
        <v/>
      </c>
      <c r="BS40" s="10" t="str">
        <f t="shared" si="955"/>
        <v/>
      </c>
      <c r="BT40" s="10" t="str">
        <f t="shared" si="955"/>
        <v/>
      </c>
      <c r="BU40" s="10" t="str">
        <f t="shared" si="955"/>
        <v/>
      </c>
      <c r="BV40" s="10" t="str">
        <f t="shared" si="955"/>
        <v/>
      </c>
      <c r="BW40" s="10" t="str">
        <f t="shared" si="955"/>
        <v/>
      </c>
      <c r="BX40" s="10" t="str">
        <f t="shared" si="955"/>
        <v/>
      </c>
      <c r="BY40" s="10" t="str">
        <f t="shared" si="955"/>
        <v/>
      </c>
      <c r="BZ40" s="10" t="str">
        <f t="shared" si="955"/>
        <v/>
      </c>
      <c r="CA40" s="10" t="str">
        <f t="shared" si="955"/>
        <v/>
      </c>
      <c r="CB40" s="10" t="str">
        <f t="shared" si="955"/>
        <v/>
      </c>
      <c r="CC40" s="546" t="str">
        <f t="shared" si="955"/>
        <v/>
      </c>
      <c r="CD40" s="10" t="str">
        <f t="shared" si="955"/>
        <v/>
      </c>
      <c r="CE40" s="10" t="str">
        <f t="shared" si="955"/>
        <v/>
      </c>
      <c r="CF40" s="23" t="str">
        <f t="shared" si="955"/>
        <v/>
      </c>
      <c r="CG40" s="23" t="str">
        <f t="shared" si="955"/>
        <v/>
      </c>
      <c r="CH40" s="23" t="str">
        <f t="shared" si="955"/>
        <v/>
      </c>
      <c r="CI40" s="23" t="str">
        <f t="shared" si="955"/>
        <v/>
      </c>
      <c r="CJ40" s="23" t="str">
        <f t="shared" si="955"/>
        <v/>
      </c>
      <c r="CK40" s="23" t="str">
        <f t="shared" si="955"/>
        <v/>
      </c>
      <c r="CL40" s="23" t="str">
        <f t="shared" si="955"/>
        <v/>
      </c>
      <c r="CM40" s="23" t="str">
        <f t="shared" si="955"/>
        <v/>
      </c>
      <c r="CN40" s="23" t="str">
        <f t="shared" si="955"/>
        <v/>
      </c>
      <c r="CO40" s="23" t="str">
        <f t="shared" si="955"/>
        <v/>
      </c>
      <c r="CP40" s="23" t="str">
        <f t="shared" si="955"/>
        <v/>
      </c>
      <c r="CQ40" s="23" t="str">
        <f t="shared" si="955"/>
        <v/>
      </c>
      <c r="CR40" s="23" t="str">
        <f t="shared" si="955"/>
        <v/>
      </c>
      <c r="CS40" s="23" t="str">
        <f t="shared" si="955"/>
        <v/>
      </c>
      <c r="CT40" s="23" t="str">
        <f t="shared" ref="CT40:CW40" si="956">MID($I$7,CT39,1)</f>
        <v/>
      </c>
      <c r="CU40" s="23" t="str">
        <f t="shared" si="956"/>
        <v/>
      </c>
      <c r="CV40" s="23" t="str">
        <f t="shared" si="956"/>
        <v/>
      </c>
      <c r="CW40" s="23" t="str">
        <f t="shared" si="956"/>
        <v/>
      </c>
      <c r="CX40" s="533">
        <f>CW39</f>
        <v>1100</v>
      </c>
    </row>
    <row r="41" spans="1:114">
      <c r="A41" s="533"/>
      <c r="B41" s="190" t="str">
        <f>IF(B40="","",IF(OR(B40="G",B40="C")=TRUE,"S",IF(OR(B40="A",B40="T")=TRUE,"W","/")))</f>
        <v/>
      </c>
      <c r="C41" s="23" t="str">
        <f t="shared" ref="C41:BN41" si="957">IF(C40="","",IF(OR(C40="G",C40="C")=TRUE,"S",IF(OR(C40="A",C40="T")=TRUE,"W","/")))</f>
        <v/>
      </c>
      <c r="D41" s="23" t="str">
        <f t="shared" si="957"/>
        <v/>
      </c>
      <c r="E41" s="23" t="str">
        <f t="shared" si="957"/>
        <v/>
      </c>
      <c r="F41" s="23" t="str">
        <f t="shared" si="957"/>
        <v/>
      </c>
      <c r="G41" s="23" t="str">
        <f t="shared" si="957"/>
        <v/>
      </c>
      <c r="H41" s="23" t="str">
        <f t="shared" si="957"/>
        <v/>
      </c>
      <c r="I41" s="23" t="str">
        <f t="shared" si="957"/>
        <v/>
      </c>
      <c r="J41" s="23" t="str">
        <f t="shared" si="957"/>
        <v/>
      </c>
      <c r="K41" s="23" t="str">
        <f t="shared" si="957"/>
        <v/>
      </c>
      <c r="L41" s="23" t="str">
        <f t="shared" si="957"/>
        <v/>
      </c>
      <c r="M41" s="23" t="str">
        <f t="shared" si="957"/>
        <v/>
      </c>
      <c r="N41" s="23" t="str">
        <f t="shared" si="957"/>
        <v/>
      </c>
      <c r="O41" s="23" t="str">
        <f t="shared" si="957"/>
        <v/>
      </c>
      <c r="P41" s="23" t="str">
        <f t="shared" si="957"/>
        <v/>
      </c>
      <c r="Q41" s="23" t="str">
        <f t="shared" si="957"/>
        <v/>
      </c>
      <c r="R41" s="23" t="str">
        <f t="shared" si="957"/>
        <v/>
      </c>
      <c r="S41" s="23" t="str">
        <f t="shared" si="957"/>
        <v/>
      </c>
      <c r="T41" s="23" t="str">
        <f t="shared" si="957"/>
        <v/>
      </c>
      <c r="U41" s="23" t="str">
        <f t="shared" si="957"/>
        <v/>
      </c>
      <c r="V41" s="543" t="str">
        <f t="shared" si="957"/>
        <v/>
      </c>
      <c r="W41" s="23" t="str">
        <f t="shared" si="957"/>
        <v/>
      </c>
      <c r="X41" s="23" t="str">
        <f t="shared" si="957"/>
        <v/>
      </c>
      <c r="Y41" s="23" t="str">
        <f t="shared" si="957"/>
        <v/>
      </c>
      <c r="Z41" s="23" t="str">
        <f t="shared" si="957"/>
        <v/>
      </c>
      <c r="AA41" s="23" t="str">
        <f t="shared" si="957"/>
        <v/>
      </c>
      <c r="AB41" s="23" t="str">
        <f t="shared" si="957"/>
        <v/>
      </c>
      <c r="AC41" s="23" t="str">
        <f t="shared" si="957"/>
        <v/>
      </c>
      <c r="AD41" s="23" t="str">
        <f t="shared" si="957"/>
        <v/>
      </c>
      <c r="AE41" s="23" t="str">
        <f t="shared" si="957"/>
        <v/>
      </c>
      <c r="AF41" s="23" t="str">
        <f t="shared" si="957"/>
        <v/>
      </c>
      <c r="AG41" s="23" t="str">
        <f t="shared" si="957"/>
        <v/>
      </c>
      <c r="AH41" s="23" t="str">
        <f t="shared" si="957"/>
        <v/>
      </c>
      <c r="AI41" s="23" t="str">
        <f t="shared" si="957"/>
        <v/>
      </c>
      <c r="AJ41" s="23" t="str">
        <f t="shared" si="957"/>
        <v/>
      </c>
      <c r="AK41" s="23" t="str">
        <f t="shared" si="957"/>
        <v/>
      </c>
      <c r="AL41" s="23" t="str">
        <f t="shared" si="957"/>
        <v/>
      </c>
      <c r="AM41" s="23" t="str">
        <f t="shared" si="957"/>
        <v/>
      </c>
      <c r="AN41" s="23" t="str">
        <f t="shared" si="957"/>
        <v/>
      </c>
      <c r="AO41" s="23" t="str">
        <f t="shared" si="957"/>
        <v/>
      </c>
      <c r="AP41" s="543" t="str">
        <f t="shared" si="957"/>
        <v/>
      </c>
      <c r="AQ41" s="10" t="str">
        <f t="shared" si="957"/>
        <v/>
      </c>
      <c r="AR41" s="23" t="str">
        <f t="shared" si="957"/>
        <v/>
      </c>
      <c r="AS41" s="23" t="str">
        <f t="shared" si="957"/>
        <v/>
      </c>
      <c r="AT41" s="23" t="str">
        <f t="shared" si="957"/>
        <v/>
      </c>
      <c r="AU41" s="23" t="str">
        <f t="shared" si="957"/>
        <v/>
      </c>
      <c r="AV41" s="23" t="str">
        <f t="shared" si="957"/>
        <v/>
      </c>
      <c r="AW41" s="23" t="str">
        <f t="shared" si="957"/>
        <v/>
      </c>
      <c r="AX41" s="23" t="str">
        <f t="shared" si="957"/>
        <v/>
      </c>
      <c r="AY41" s="23" t="str">
        <f t="shared" si="957"/>
        <v/>
      </c>
      <c r="AZ41" s="23" t="str">
        <f t="shared" si="957"/>
        <v/>
      </c>
      <c r="BA41" s="23" t="str">
        <f t="shared" si="957"/>
        <v/>
      </c>
      <c r="BB41" s="23" t="str">
        <f t="shared" si="957"/>
        <v/>
      </c>
      <c r="BC41" s="23" t="str">
        <f t="shared" si="957"/>
        <v/>
      </c>
      <c r="BD41" s="23" t="str">
        <f t="shared" si="957"/>
        <v/>
      </c>
      <c r="BE41" s="23" t="str">
        <f t="shared" si="957"/>
        <v/>
      </c>
      <c r="BF41" s="23" t="str">
        <f t="shared" si="957"/>
        <v/>
      </c>
      <c r="BG41" s="23" t="str">
        <f t="shared" si="957"/>
        <v/>
      </c>
      <c r="BH41" s="23" t="str">
        <f t="shared" si="957"/>
        <v/>
      </c>
      <c r="BI41" s="23" t="str">
        <f t="shared" si="957"/>
        <v/>
      </c>
      <c r="BJ41" s="543" t="str">
        <f t="shared" si="957"/>
        <v/>
      </c>
      <c r="BK41" s="10" t="str">
        <f t="shared" si="957"/>
        <v/>
      </c>
      <c r="BL41" s="10" t="str">
        <f t="shared" si="957"/>
        <v/>
      </c>
      <c r="BM41" s="10" t="str">
        <f t="shared" si="957"/>
        <v/>
      </c>
      <c r="BN41" s="10" t="str">
        <f t="shared" si="957"/>
        <v/>
      </c>
      <c r="BO41" s="10" t="str">
        <f t="shared" ref="BO41:CW41" si="958">IF(BO40="","",IF(OR(BO40="G",BO40="C")=TRUE,"S",IF(OR(BO40="A",BO40="T")=TRUE,"W","/")))</f>
        <v/>
      </c>
      <c r="BP41" s="10" t="str">
        <f t="shared" si="958"/>
        <v/>
      </c>
      <c r="BQ41" s="10" t="str">
        <f t="shared" si="958"/>
        <v/>
      </c>
      <c r="BR41" s="10" t="str">
        <f t="shared" si="958"/>
        <v/>
      </c>
      <c r="BS41" s="10" t="str">
        <f t="shared" si="958"/>
        <v/>
      </c>
      <c r="BT41" s="10" t="str">
        <f t="shared" si="958"/>
        <v/>
      </c>
      <c r="BU41" s="10" t="str">
        <f t="shared" si="958"/>
        <v/>
      </c>
      <c r="BV41" s="10" t="str">
        <f t="shared" si="958"/>
        <v/>
      </c>
      <c r="BW41" s="10" t="str">
        <f t="shared" si="958"/>
        <v/>
      </c>
      <c r="BX41" s="10" t="str">
        <f t="shared" si="958"/>
        <v/>
      </c>
      <c r="BY41" s="10" t="str">
        <f t="shared" si="958"/>
        <v/>
      </c>
      <c r="BZ41" s="10" t="str">
        <f t="shared" si="958"/>
        <v/>
      </c>
      <c r="CA41" s="10" t="str">
        <f t="shared" si="958"/>
        <v/>
      </c>
      <c r="CB41" s="10" t="str">
        <f t="shared" si="958"/>
        <v/>
      </c>
      <c r="CC41" s="546" t="str">
        <f t="shared" si="958"/>
        <v/>
      </c>
      <c r="CD41" s="10" t="str">
        <f t="shared" si="958"/>
        <v/>
      </c>
      <c r="CE41" s="10" t="str">
        <f t="shared" si="958"/>
        <v/>
      </c>
      <c r="CF41" s="23" t="str">
        <f t="shared" si="958"/>
        <v/>
      </c>
      <c r="CG41" s="23" t="str">
        <f t="shared" si="958"/>
        <v/>
      </c>
      <c r="CH41" s="23" t="str">
        <f t="shared" si="958"/>
        <v/>
      </c>
      <c r="CI41" s="23" t="str">
        <f t="shared" si="958"/>
        <v/>
      </c>
      <c r="CJ41" s="23" t="str">
        <f t="shared" si="958"/>
        <v/>
      </c>
      <c r="CK41" s="23" t="str">
        <f t="shared" si="958"/>
        <v/>
      </c>
      <c r="CL41" s="23" t="str">
        <f t="shared" si="958"/>
        <v/>
      </c>
      <c r="CM41" s="23" t="str">
        <f t="shared" si="958"/>
        <v/>
      </c>
      <c r="CN41" s="23" t="str">
        <f t="shared" si="958"/>
        <v/>
      </c>
      <c r="CO41" s="23" t="str">
        <f t="shared" si="958"/>
        <v/>
      </c>
      <c r="CP41" s="23" t="str">
        <f t="shared" si="958"/>
        <v/>
      </c>
      <c r="CQ41" s="23" t="str">
        <f t="shared" si="958"/>
        <v/>
      </c>
      <c r="CR41" s="23" t="str">
        <f t="shared" si="958"/>
        <v/>
      </c>
      <c r="CS41" s="23" t="str">
        <f t="shared" si="958"/>
        <v/>
      </c>
      <c r="CT41" s="23" t="str">
        <f t="shared" si="958"/>
        <v/>
      </c>
      <c r="CU41" s="23" t="str">
        <f t="shared" si="958"/>
        <v/>
      </c>
      <c r="CV41" s="23" t="str">
        <f t="shared" si="958"/>
        <v/>
      </c>
      <c r="CW41" s="23" t="str">
        <f t="shared" si="958"/>
        <v/>
      </c>
      <c r="CX41" s="533"/>
    </row>
    <row r="42" spans="1:114" s="510" customFormat="1">
      <c r="A42" s="532"/>
      <c r="B42" s="530">
        <f>$A43</f>
        <v>1101</v>
      </c>
      <c r="C42" s="509">
        <f t="shared" ref="C42:AH42" si="959">$A43+B$9</f>
        <v>1102</v>
      </c>
      <c r="D42" s="509">
        <f t="shared" si="959"/>
        <v>1103</v>
      </c>
      <c r="E42" s="509">
        <f t="shared" si="959"/>
        <v>1104</v>
      </c>
      <c r="F42" s="509">
        <f t="shared" si="959"/>
        <v>1105</v>
      </c>
      <c r="G42" s="509">
        <f t="shared" si="959"/>
        <v>1106</v>
      </c>
      <c r="H42" s="509">
        <f t="shared" si="959"/>
        <v>1107</v>
      </c>
      <c r="I42" s="509">
        <f t="shared" si="959"/>
        <v>1108</v>
      </c>
      <c r="J42" s="509">
        <f t="shared" si="959"/>
        <v>1109</v>
      </c>
      <c r="K42" s="509">
        <f t="shared" si="959"/>
        <v>1110</v>
      </c>
      <c r="L42" s="509">
        <f t="shared" si="959"/>
        <v>1111</v>
      </c>
      <c r="M42" s="509">
        <f t="shared" si="959"/>
        <v>1112</v>
      </c>
      <c r="N42" s="509">
        <f t="shared" si="959"/>
        <v>1113</v>
      </c>
      <c r="O42" s="509">
        <f t="shared" si="959"/>
        <v>1114</v>
      </c>
      <c r="P42" s="509">
        <f t="shared" si="959"/>
        <v>1115</v>
      </c>
      <c r="Q42" s="509">
        <f t="shared" si="959"/>
        <v>1116</v>
      </c>
      <c r="R42" s="509">
        <f t="shared" si="959"/>
        <v>1117</v>
      </c>
      <c r="S42" s="509">
        <f t="shared" si="959"/>
        <v>1118</v>
      </c>
      <c r="T42" s="509">
        <f t="shared" si="959"/>
        <v>1119</v>
      </c>
      <c r="U42" s="509">
        <f t="shared" si="959"/>
        <v>1120</v>
      </c>
      <c r="V42" s="544">
        <f t="shared" si="959"/>
        <v>1121</v>
      </c>
      <c r="W42" s="509">
        <f t="shared" si="959"/>
        <v>1122</v>
      </c>
      <c r="X42" s="509">
        <f t="shared" si="959"/>
        <v>1123</v>
      </c>
      <c r="Y42" s="509">
        <f t="shared" si="959"/>
        <v>1124</v>
      </c>
      <c r="Z42" s="509">
        <f t="shared" si="959"/>
        <v>1125</v>
      </c>
      <c r="AA42" s="509">
        <f t="shared" si="959"/>
        <v>1126</v>
      </c>
      <c r="AB42" s="509">
        <f t="shared" si="959"/>
        <v>1127</v>
      </c>
      <c r="AC42" s="509">
        <f t="shared" si="959"/>
        <v>1128</v>
      </c>
      <c r="AD42" s="509">
        <f t="shared" si="959"/>
        <v>1129</v>
      </c>
      <c r="AE42" s="509">
        <f t="shared" si="959"/>
        <v>1130</v>
      </c>
      <c r="AF42" s="509">
        <f t="shared" si="959"/>
        <v>1131</v>
      </c>
      <c r="AG42" s="509">
        <f t="shared" si="959"/>
        <v>1132</v>
      </c>
      <c r="AH42" s="509">
        <f t="shared" si="959"/>
        <v>1133</v>
      </c>
      <c r="AI42" s="509">
        <f t="shared" ref="AI42:BN42" si="960">$A43+AH$9</f>
        <v>1134</v>
      </c>
      <c r="AJ42" s="509">
        <f t="shared" si="960"/>
        <v>1135</v>
      </c>
      <c r="AK42" s="509">
        <f t="shared" si="960"/>
        <v>1136</v>
      </c>
      <c r="AL42" s="509">
        <f t="shared" si="960"/>
        <v>1137</v>
      </c>
      <c r="AM42" s="509">
        <f t="shared" si="960"/>
        <v>1138</v>
      </c>
      <c r="AN42" s="509">
        <f t="shared" si="960"/>
        <v>1139</v>
      </c>
      <c r="AO42" s="509">
        <f t="shared" si="960"/>
        <v>1140</v>
      </c>
      <c r="AP42" s="544">
        <f t="shared" si="960"/>
        <v>1141</v>
      </c>
      <c r="AQ42" s="531">
        <f t="shared" si="960"/>
        <v>1142</v>
      </c>
      <c r="AR42" s="509">
        <f t="shared" si="960"/>
        <v>1143</v>
      </c>
      <c r="AS42" s="509">
        <f t="shared" si="960"/>
        <v>1144</v>
      </c>
      <c r="AT42" s="509">
        <f t="shared" si="960"/>
        <v>1145</v>
      </c>
      <c r="AU42" s="509">
        <f t="shared" si="960"/>
        <v>1146</v>
      </c>
      <c r="AV42" s="509">
        <f t="shared" si="960"/>
        <v>1147</v>
      </c>
      <c r="AW42" s="509">
        <f t="shared" si="960"/>
        <v>1148</v>
      </c>
      <c r="AX42" s="509">
        <f t="shared" si="960"/>
        <v>1149</v>
      </c>
      <c r="AY42" s="509">
        <f t="shared" si="960"/>
        <v>1150</v>
      </c>
      <c r="AZ42" s="509">
        <f t="shared" si="960"/>
        <v>1151</v>
      </c>
      <c r="BA42" s="509">
        <f t="shared" si="960"/>
        <v>1152</v>
      </c>
      <c r="BB42" s="509">
        <f t="shared" si="960"/>
        <v>1153</v>
      </c>
      <c r="BC42" s="509">
        <f t="shared" si="960"/>
        <v>1154</v>
      </c>
      <c r="BD42" s="509">
        <f t="shared" si="960"/>
        <v>1155</v>
      </c>
      <c r="BE42" s="509">
        <f t="shared" si="960"/>
        <v>1156</v>
      </c>
      <c r="BF42" s="509">
        <f t="shared" si="960"/>
        <v>1157</v>
      </c>
      <c r="BG42" s="509">
        <f t="shared" si="960"/>
        <v>1158</v>
      </c>
      <c r="BH42" s="509">
        <f t="shared" si="960"/>
        <v>1159</v>
      </c>
      <c r="BI42" s="509">
        <f t="shared" si="960"/>
        <v>1160</v>
      </c>
      <c r="BJ42" s="544">
        <f t="shared" si="960"/>
        <v>1161</v>
      </c>
      <c r="BK42" s="531">
        <f t="shared" si="960"/>
        <v>1162</v>
      </c>
      <c r="BL42" s="531">
        <f t="shared" si="960"/>
        <v>1163</v>
      </c>
      <c r="BM42" s="531">
        <f t="shared" si="960"/>
        <v>1164</v>
      </c>
      <c r="BN42" s="531">
        <f t="shared" si="960"/>
        <v>1165</v>
      </c>
      <c r="BO42" s="531">
        <f t="shared" ref="BO42:CT42" si="961">$A43+BN$9</f>
        <v>1166</v>
      </c>
      <c r="BP42" s="531">
        <f t="shared" si="961"/>
        <v>1167</v>
      </c>
      <c r="BQ42" s="531">
        <f t="shared" si="961"/>
        <v>1168</v>
      </c>
      <c r="BR42" s="531">
        <f t="shared" si="961"/>
        <v>1169</v>
      </c>
      <c r="BS42" s="531">
        <f t="shared" si="961"/>
        <v>1170</v>
      </c>
      <c r="BT42" s="531">
        <f t="shared" si="961"/>
        <v>1171</v>
      </c>
      <c r="BU42" s="531">
        <f t="shared" si="961"/>
        <v>1172</v>
      </c>
      <c r="BV42" s="531">
        <f t="shared" si="961"/>
        <v>1173</v>
      </c>
      <c r="BW42" s="531">
        <f t="shared" si="961"/>
        <v>1174</v>
      </c>
      <c r="BX42" s="531">
        <f t="shared" si="961"/>
        <v>1175</v>
      </c>
      <c r="BY42" s="531">
        <f t="shared" si="961"/>
        <v>1176</v>
      </c>
      <c r="BZ42" s="531">
        <f t="shared" si="961"/>
        <v>1177</v>
      </c>
      <c r="CA42" s="531">
        <f t="shared" si="961"/>
        <v>1178</v>
      </c>
      <c r="CB42" s="531">
        <f t="shared" si="961"/>
        <v>1179</v>
      </c>
      <c r="CC42" s="547">
        <f t="shared" si="961"/>
        <v>1180</v>
      </c>
      <c r="CD42" s="531">
        <f t="shared" si="961"/>
        <v>1181</v>
      </c>
      <c r="CE42" s="531">
        <f t="shared" si="961"/>
        <v>1182</v>
      </c>
      <c r="CF42" s="509">
        <f t="shared" si="961"/>
        <v>1183</v>
      </c>
      <c r="CG42" s="509">
        <f t="shared" si="961"/>
        <v>1184</v>
      </c>
      <c r="CH42" s="509">
        <f t="shared" si="961"/>
        <v>1185</v>
      </c>
      <c r="CI42" s="509">
        <f t="shared" si="961"/>
        <v>1186</v>
      </c>
      <c r="CJ42" s="509">
        <f t="shared" si="961"/>
        <v>1187</v>
      </c>
      <c r="CK42" s="509">
        <f t="shared" si="961"/>
        <v>1188</v>
      </c>
      <c r="CL42" s="509">
        <f t="shared" si="961"/>
        <v>1189</v>
      </c>
      <c r="CM42" s="509">
        <f t="shared" si="961"/>
        <v>1190</v>
      </c>
      <c r="CN42" s="509">
        <f t="shared" si="961"/>
        <v>1191</v>
      </c>
      <c r="CO42" s="509">
        <f t="shared" si="961"/>
        <v>1192</v>
      </c>
      <c r="CP42" s="509">
        <f t="shared" si="961"/>
        <v>1193</v>
      </c>
      <c r="CQ42" s="509">
        <f t="shared" si="961"/>
        <v>1194</v>
      </c>
      <c r="CR42" s="509">
        <f t="shared" si="961"/>
        <v>1195</v>
      </c>
      <c r="CS42" s="509">
        <f t="shared" si="961"/>
        <v>1196</v>
      </c>
      <c r="CT42" s="509">
        <f t="shared" si="961"/>
        <v>1197</v>
      </c>
      <c r="CU42" s="509">
        <f t="shared" ref="CU42:CW42" si="962">$A43+CT$9</f>
        <v>1198</v>
      </c>
      <c r="CV42" s="509">
        <f t="shared" si="962"/>
        <v>1199</v>
      </c>
      <c r="CW42" s="509">
        <f t="shared" si="962"/>
        <v>1200</v>
      </c>
      <c r="CX42" s="532"/>
      <c r="CZ42" s="508"/>
      <c r="DE42" s="508"/>
      <c r="DF42" s="508"/>
      <c r="DG42" s="508"/>
      <c r="DH42" s="508"/>
      <c r="DI42" s="508"/>
      <c r="DJ42" s="508"/>
    </row>
    <row r="43" spans="1:114">
      <c r="A43" s="533">
        <v>1101</v>
      </c>
      <c r="B43" s="190" t="str">
        <f>MID($I$7,B42,1)</f>
        <v/>
      </c>
      <c r="C43" s="23" t="str">
        <f t="shared" ref="C43" si="963">MID($I$7,C42,1)</f>
        <v/>
      </c>
      <c r="D43" s="23" t="str">
        <f t="shared" ref="D43" si="964">MID($I$7,D42,1)</f>
        <v/>
      </c>
      <c r="E43" s="23" t="str">
        <f t="shared" ref="E43" si="965">MID($I$7,E42,1)</f>
        <v/>
      </c>
      <c r="F43" s="23" t="str">
        <f t="shared" ref="F43" si="966">MID($I$7,F42,1)</f>
        <v/>
      </c>
      <c r="G43" s="23" t="str">
        <f t="shared" ref="G43" si="967">MID($I$7,G42,1)</f>
        <v/>
      </c>
      <c r="H43" s="23" t="str">
        <f t="shared" ref="H43" si="968">MID($I$7,H42,1)</f>
        <v/>
      </c>
      <c r="I43" s="23" t="str">
        <f t="shared" ref="I43" si="969">MID($I$7,I42,1)</f>
        <v/>
      </c>
      <c r="J43" s="23" t="str">
        <f t="shared" ref="J43" si="970">MID($I$7,J42,1)</f>
        <v/>
      </c>
      <c r="K43" s="23" t="str">
        <f t="shared" ref="K43" si="971">MID($I$7,K42,1)</f>
        <v/>
      </c>
      <c r="L43" s="23" t="str">
        <f t="shared" ref="L43" si="972">MID($I$7,L42,1)</f>
        <v/>
      </c>
      <c r="M43" s="23" t="str">
        <f t="shared" ref="M43" si="973">MID($I$7,M42,1)</f>
        <v/>
      </c>
      <c r="N43" s="23" t="str">
        <f t="shared" ref="N43" si="974">MID($I$7,N42,1)</f>
        <v/>
      </c>
      <c r="O43" s="23" t="str">
        <f t="shared" ref="O43" si="975">MID($I$7,O42,1)</f>
        <v/>
      </c>
      <c r="P43" s="23" t="str">
        <f t="shared" ref="P43" si="976">MID($I$7,P42,1)</f>
        <v/>
      </c>
      <c r="Q43" s="23" t="str">
        <f t="shared" ref="Q43" si="977">MID($I$7,Q42,1)</f>
        <v/>
      </c>
      <c r="R43" s="23" t="str">
        <f t="shared" ref="R43" si="978">MID($I$7,R42,1)</f>
        <v/>
      </c>
      <c r="S43" s="23" t="str">
        <f t="shared" ref="S43" si="979">MID($I$7,S42,1)</f>
        <v/>
      </c>
      <c r="T43" s="23" t="str">
        <f t="shared" ref="T43" si="980">MID($I$7,T42,1)</f>
        <v/>
      </c>
      <c r="U43" s="23" t="str">
        <f t="shared" ref="U43" si="981">MID($I$7,U42,1)</f>
        <v/>
      </c>
      <c r="V43" s="543" t="str">
        <f t="shared" ref="V43" si="982">MID($I$7,V42,1)</f>
        <v/>
      </c>
      <c r="W43" s="23" t="str">
        <f t="shared" ref="W43" si="983">MID($I$7,W42,1)</f>
        <v/>
      </c>
      <c r="X43" s="23" t="str">
        <f t="shared" ref="X43" si="984">MID($I$7,X42,1)</f>
        <v/>
      </c>
      <c r="Y43" s="23" t="str">
        <f t="shared" ref="Y43" si="985">MID($I$7,Y42,1)</f>
        <v/>
      </c>
      <c r="Z43" s="23" t="str">
        <f t="shared" ref="Z43" si="986">MID($I$7,Z42,1)</f>
        <v/>
      </c>
      <c r="AA43" s="23" t="str">
        <f t="shared" ref="AA43" si="987">MID($I$7,AA42,1)</f>
        <v/>
      </c>
      <c r="AB43" s="23" t="str">
        <f t="shared" ref="AB43" si="988">MID($I$7,AB42,1)</f>
        <v/>
      </c>
      <c r="AC43" s="23" t="str">
        <f t="shared" ref="AC43" si="989">MID($I$7,AC42,1)</f>
        <v/>
      </c>
      <c r="AD43" s="23" t="str">
        <f t="shared" ref="AD43" si="990">MID($I$7,AD42,1)</f>
        <v/>
      </c>
      <c r="AE43" s="23" t="str">
        <f t="shared" ref="AE43" si="991">MID($I$7,AE42,1)</f>
        <v/>
      </c>
      <c r="AF43" s="23" t="str">
        <f t="shared" ref="AF43" si="992">MID($I$7,AF42,1)</f>
        <v/>
      </c>
      <c r="AG43" s="23" t="str">
        <f t="shared" ref="AG43" si="993">MID($I$7,AG42,1)</f>
        <v/>
      </c>
      <c r="AH43" s="23" t="str">
        <f t="shared" ref="AH43" si="994">MID($I$7,AH42,1)</f>
        <v/>
      </c>
      <c r="AI43" s="23" t="str">
        <f t="shared" ref="AI43" si="995">MID($I$7,AI42,1)</f>
        <v/>
      </c>
      <c r="AJ43" s="23" t="str">
        <f t="shared" ref="AJ43" si="996">MID($I$7,AJ42,1)</f>
        <v/>
      </c>
      <c r="AK43" s="23" t="str">
        <f t="shared" ref="AK43" si="997">MID($I$7,AK42,1)</f>
        <v/>
      </c>
      <c r="AL43" s="23" t="str">
        <f t="shared" ref="AL43" si="998">MID($I$7,AL42,1)</f>
        <v/>
      </c>
      <c r="AM43" s="23" t="str">
        <f t="shared" ref="AM43" si="999">MID($I$7,AM42,1)</f>
        <v/>
      </c>
      <c r="AN43" s="23" t="str">
        <f t="shared" ref="AN43" si="1000">MID($I$7,AN42,1)</f>
        <v/>
      </c>
      <c r="AO43" s="23" t="str">
        <f t="shared" ref="AO43" si="1001">MID($I$7,AO42,1)</f>
        <v/>
      </c>
      <c r="AP43" s="543" t="str">
        <f t="shared" ref="AP43" si="1002">MID($I$7,AP42,1)</f>
        <v/>
      </c>
      <c r="AQ43" s="10" t="str">
        <f t="shared" ref="AQ43" si="1003">MID($I$7,AQ42,1)</f>
        <v/>
      </c>
      <c r="AR43" s="23" t="str">
        <f t="shared" ref="AR43" si="1004">MID($I$7,AR42,1)</f>
        <v/>
      </c>
      <c r="AS43" s="23" t="str">
        <f t="shared" ref="AS43" si="1005">MID($I$7,AS42,1)</f>
        <v/>
      </c>
      <c r="AT43" s="23" t="str">
        <f t="shared" ref="AT43" si="1006">MID($I$7,AT42,1)</f>
        <v/>
      </c>
      <c r="AU43" s="23" t="str">
        <f t="shared" ref="AU43" si="1007">MID($I$7,AU42,1)</f>
        <v/>
      </c>
      <c r="AV43" s="23" t="str">
        <f t="shared" ref="AV43" si="1008">MID($I$7,AV42,1)</f>
        <v/>
      </c>
      <c r="AW43" s="23" t="str">
        <f t="shared" ref="AW43" si="1009">MID($I$7,AW42,1)</f>
        <v/>
      </c>
      <c r="AX43" s="23" t="str">
        <f t="shared" ref="AX43" si="1010">MID($I$7,AX42,1)</f>
        <v/>
      </c>
      <c r="AY43" s="23" t="str">
        <f t="shared" ref="AY43" si="1011">MID($I$7,AY42,1)</f>
        <v/>
      </c>
      <c r="AZ43" s="23" t="str">
        <f t="shared" ref="AZ43" si="1012">MID($I$7,AZ42,1)</f>
        <v/>
      </c>
      <c r="BA43" s="23" t="str">
        <f t="shared" ref="BA43" si="1013">MID($I$7,BA42,1)</f>
        <v/>
      </c>
      <c r="BB43" s="23" t="str">
        <f t="shared" ref="BB43" si="1014">MID($I$7,BB42,1)</f>
        <v/>
      </c>
      <c r="BC43" s="23" t="str">
        <f t="shared" ref="BC43" si="1015">MID($I$7,BC42,1)</f>
        <v/>
      </c>
      <c r="BD43" s="23" t="str">
        <f t="shared" ref="BD43" si="1016">MID($I$7,BD42,1)</f>
        <v/>
      </c>
      <c r="BE43" s="23" t="str">
        <f t="shared" ref="BE43" si="1017">MID($I$7,BE42,1)</f>
        <v/>
      </c>
      <c r="BF43" s="23" t="str">
        <f t="shared" ref="BF43" si="1018">MID($I$7,BF42,1)</f>
        <v/>
      </c>
      <c r="BG43" s="23" t="str">
        <f t="shared" ref="BG43" si="1019">MID($I$7,BG42,1)</f>
        <v/>
      </c>
      <c r="BH43" s="23" t="str">
        <f t="shared" ref="BH43" si="1020">MID($I$7,BH42,1)</f>
        <v/>
      </c>
      <c r="BI43" s="23" t="str">
        <f t="shared" ref="BI43" si="1021">MID($I$7,BI42,1)</f>
        <v/>
      </c>
      <c r="BJ43" s="543" t="str">
        <f t="shared" ref="BJ43" si="1022">MID($I$7,BJ42,1)</f>
        <v/>
      </c>
      <c r="BK43" s="10" t="str">
        <f t="shared" ref="BK43" si="1023">MID($I$7,BK42,1)</f>
        <v/>
      </c>
      <c r="BL43" s="10" t="str">
        <f t="shared" ref="BL43" si="1024">MID($I$7,BL42,1)</f>
        <v/>
      </c>
      <c r="BM43" s="10" t="str">
        <f t="shared" ref="BM43" si="1025">MID($I$7,BM42,1)</f>
        <v/>
      </c>
      <c r="BN43" s="10" t="str">
        <f t="shared" ref="BN43" si="1026">MID($I$7,BN42,1)</f>
        <v/>
      </c>
      <c r="BO43" s="10" t="str">
        <f t="shared" ref="BO43" si="1027">MID($I$7,BO42,1)</f>
        <v/>
      </c>
      <c r="BP43" s="10" t="str">
        <f t="shared" ref="BP43" si="1028">MID($I$7,BP42,1)</f>
        <v/>
      </c>
      <c r="BQ43" s="10" t="str">
        <f t="shared" ref="BQ43" si="1029">MID($I$7,BQ42,1)</f>
        <v/>
      </c>
      <c r="BR43" s="10" t="str">
        <f t="shared" ref="BR43" si="1030">MID($I$7,BR42,1)</f>
        <v/>
      </c>
      <c r="BS43" s="10" t="str">
        <f t="shared" ref="BS43" si="1031">MID($I$7,BS42,1)</f>
        <v/>
      </c>
      <c r="BT43" s="10" t="str">
        <f t="shared" ref="BT43" si="1032">MID($I$7,BT42,1)</f>
        <v/>
      </c>
      <c r="BU43" s="10" t="str">
        <f t="shared" ref="BU43" si="1033">MID($I$7,BU42,1)</f>
        <v/>
      </c>
      <c r="BV43" s="10" t="str">
        <f t="shared" ref="BV43" si="1034">MID($I$7,BV42,1)</f>
        <v/>
      </c>
      <c r="BW43" s="10" t="str">
        <f t="shared" ref="BW43" si="1035">MID($I$7,BW42,1)</f>
        <v/>
      </c>
      <c r="BX43" s="10" t="str">
        <f t="shared" ref="BX43" si="1036">MID($I$7,BX42,1)</f>
        <v/>
      </c>
      <c r="BY43" s="10" t="str">
        <f t="shared" ref="BY43" si="1037">MID($I$7,BY42,1)</f>
        <v/>
      </c>
      <c r="BZ43" s="10" t="str">
        <f t="shared" ref="BZ43" si="1038">MID($I$7,BZ42,1)</f>
        <v/>
      </c>
      <c r="CA43" s="10" t="str">
        <f t="shared" ref="CA43" si="1039">MID($I$7,CA42,1)</f>
        <v/>
      </c>
      <c r="CB43" s="10" t="str">
        <f t="shared" ref="CB43" si="1040">MID($I$7,CB42,1)</f>
        <v/>
      </c>
      <c r="CC43" s="546" t="str">
        <f t="shared" ref="CC43" si="1041">MID($I$7,CC42,1)</f>
        <v/>
      </c>
      <c r="CD43" s="10" t="str">
        <f t="shared" ref="CD43" si="1042">MID($I$7,CD42,1)</f>
        <v/>
      </c>
      <c r="CE43" s="10" t="str">
        <f t="shared" ref="CE43" si="1043">MID($I$7,CE42,1)</f>
        <v/>
      </c>
      <c r="CF43" s="23" t="str">
        <f t="shared" ref="CF43" si="1044">MID($I$7,CF42,1)</f>
        <v/>
      </c>
      <c r="CG43" s="23" t="str">
        <f t="shared" ref="CG43" si="1045">MID($I$7,CG42,1)</f>
        <v/>
      </c>
      <c r="CH43" s="23" t="str">
        <f t="shared" ref="CH43" si="1046">MID($I$7,CH42,1)</f>
        <v/>
      </c>
      <c r="CI43" s="23" t="str">
        <f t="shared" ref="CI43" si="1047">MID($I$7,CI42,1)</f>
        <v/>
      </c>
      <c r="CJ43" s="23" t="str">
        <f t="shared" ref="CJ43" si="1048">MID($I$7,CJ42,1)</f>
        <v/>
      </c>
      <c r="CK43" s="23" t="str">
        <f t="shared" ref="CK43" si="1049">MID($I$7,CK42,1)</f>
        <v/>
      </c>
      <c r="CL43" s="23" t="str">
        <f t="shared" ref="CL43" si="1050">MID($I$7,CL42,1)</f>
        <v/>
      </c>
      <c r="CM43" s="23" t="str">
        <f t="shared" ref="CM43" si="1051">MID($I$7,CM42,1)</f>
        <v/>
      </c>
      <c r="CN43" s="23" t="str">
        <f t="shared" ref="CN43" si="1052">MID($I$7,CN42,1)</f>
        <v/>
      </c>
      <c r="CO43" s="23" t="str">
        <f t="shared" ref="CO43" si="1053">MID($I$7,CO42,1)</f>
        <v/>
      </c>
      <c r="CP43" s="23" t="str">
        <f t="shared" ref="CP43" si="1054">MID($I$7,CP42,1)</f>
        <v/>
      </c>
      <c r="CQ43" s="23" t="str">
        <f t="shared" ref="CQ43" si="1055">MID($I$7,CQ42,1)</f>
        <v/>
      </c>
      <c r="CR43" s="23" t="str">
        <f t="shared" ref="CR43" si="1056">MID($I$7,CR42,1)</f>
        <v/>
      </c>
      <c r="CS43" s="23" t="str">
        <f t="shared" ref="CS43" si="1057">MID($I$7,CS42,1)</f>
        <v/>
      </c>
      <c r="CT43" s="23" t="str">
        <f t="shared" ref="CT43" si="1058">MID($I$7,CT42,1)</f>
        <v/>
      </c>
      <c r="CU43" s="23" t="str">
        <f t="shared" ref="CU43" si="1059">MID($I$7,CU42,1)</f>
        <v/>
      </c>
      <c r="CV43" s="23" t="str">
        <f t="shared" ref="CV43" si="1060">MID($I$7,CV42,1)</f>
        <v/>
      </c>
      <c r="CW43" s="23" t="str">
        <f t="shared" ref="CW43" si="1061">MID($I$7,CW42,1)</f>
        <v/>
      </c>
      <c r="CX43" s="533">
        <f>CW42</f>
        <v>1200</v>
      </c>
    </row>
    <row r="44" spans="1:114">
      <c r="A44" s="533"/>
      <c r="B44" s="190" t="str">
        <f>IF(B43="","",IF(OR(B43="G",B43="C")=TRUE,"S",IF(OR(B43="A",B43="T")=TRUE,"W","/")))</f>
        <v/>
      </c>
      <c r="C44" s="23" t="str">
        <f t="shared" ref="C44:BN44" si="1062">IF(C43="","",IF(OR(C43="G",C43="C")=TRUE,"S",IF(OR(C43="A",C43="T")=TRUE,"W","/")))</f>
        <v/>
      </c>
      <c r="D44" s="23" t="str">
        <f t="shared" si="1062"/>
        <v/>
      </c>
      <c r="E44" s="23" t="str">
        <f t="shared" si="1062"/>
        <v/>
      </c>
      <c r="F44" s="23" t="str">
        <f t="shared" si="1062"/>
        <v/>
      </c>
      <c r="G44" s="23" t="str">
        <f t="shared" si="1062"/>
        <v/>
      </c>
      <c r="H44" s="23" t="str">
        <f t="shared" si="1062"/>
        <v/>
      </c>
      <c r="I44" s="23" t="str">
        <f t="shared" si="1062"/>
        <v/>
      </c>
      <c r="J44" s="23" t="str">
        <f t="shared" si="1062"/>
        <v/>
      </c>
      <c r="K44" s="23" t="str">
        <f t="shared" si="1062"/>
        <v/>
      </c>
      <c r="L44" s="23" t="str">
        <f t="shared" si="1062"/>
        <v/>
      </c>
      <c r="M44" s="23" t="str">
        <f t="shared" si="1062"/>
        <v/>
      </c>
      <c r="N44" s="23" t="str">
        <f t="shared" si="1062"/>
        <v/>
      </c>
      <c r="O44" s="23" t="str">
        <f t="shared" si="1062"/>
        <v/>
      </c>
      <c r="P44" s="23" t="str">
        <f t="shared" si="1062"/>
        <v/>
      </c>
      <c r="Q44" s="23" t="str">
        <f t="shared" si="1062"/>
        <v/>
      </c>
      <c r="R44" s="23" t="str">
        <f t="shared" si="1062"/>
        <v/>
      </c>
      <c r="S44" s="23" t="str">
        <f t="shared" si="1062"/>
        <v/>
      </c>
      <c r="T44" s="23" t="str">
        <f t="shared" si="1062"/>
        <v/>
      </c>
      <c r="U44" s="23" t="str">
        <f t="shared" si="1062"/>
        <v/>
      </c>
      <c r="V44" s="543" t="str">
        <f t="shared" si="1062"/>
        <v/>
      </c>
      <c r="W44" s="23" t="str">
        <f t="shared" si="1062"/>
        <v/>
      </c>
      <c r="X44" s="23" t="str">
        <f t="shared" si="1062"/>
        <v/>
      </c>
      <c r="Y44" s="23" t="str">
        <f t="shared" si="1062"/>
        <v/>
      </c>
      <c r="Z44" s="23" t="str">
        <f t="shared" si="1062"/>
        <v/>
      </c>
      <c r="AA44" s="23" t="str">
        <f t="shared" si="1062"/>
        <v/>
      </c>
      <c r="AB44" s="23" t="str">
        <f t="shared" si="1062"/>
        <v/>
      </c>
      <c r="AC44" s="23" t="str">
        <f t="shared" si="1062"/>
        <v/>
      </c>
      <c r="AD44" s="23" t="str">
        <f t="shared" si="1062"/>
        <v/>
      </c>
      <c r="AE44" s="23" t="str">
        <f t="shared" si="1062"/>
        <v/>
      </c>
      <c r="AF44" s="23" t="str">
        <f t="shared" si="1062"/>
        <v/>
      </c>
      <c r="AG44" s="23" t="str">
        <f t="shared" si="1062"/>
        <v/>
      </c>
      <c r="AH44" s="23" t="str">
        <f t="shared" si="1062"/>
        <v/>
      </c>
      <c r="AI44" s="23" t="str">
        <f t="shared" si="1062"/>
        <v/>
      </c>
      <c r="AJ44" s="23" t="str">
        <f t="shared" si="1062"/>
        <v/>
      </c>
      <c r="AK44" s="23" t="str">
        <f t="shared" si="1062"/>
        <v/>
      </c>
      <c r="AL44" s="23" t="str">
        <f t="shared" si="1062"/>
        <v/>
      </c>
      <c r="AM44" s="23" t="str">
        <f t="shared" si="1062"/>
        <v/>
      </c>
      <c r="AN44" s="23" t="str">
        <f t="shared" si="1062"/>
        <v/>
      </c>
      <c r="AO44" s="23" t="str">
        <f t="shared" si="1062"/>
        <v/>
      </c>
      <c r="AP44" s="543" t="str">
        <f t="shared" si="1062"/>
        <v/>
      </c>
      <c r="AQ44" s="10" t="str">
        <f t="shared" si="1062"/>
        <v/>
      </c>
      <c r="AR44" s="23" t="str">
        <f t="shared" si="1062"/>
        <v/>
      </c>
      <c r="AS44" s="23" t="str">
        <f t="shared" si="1062"/>
        <v/>
      </c>
      <c r="AT44" s="23" t="str">
        <f t="shared" si="1062"/>
        <v/>
      </c>
      <c r="AU44" s="23" t="str">
        <f t="shared" si="1062"/>
        <v/>
      </c>
      <c r="AV44" s="23" t="str">
        <f t="shared" si="1062"/>
        <v/>
      </c>
      <c r="AW44" s="23" t="str">
        <f t="shared" si="1062"/>
        <v/>
      </c>
      <c r="AX44" s="23" t="str">
        <f t="shared" si="1062"/>
        <v/>
      </c>
      <c r="AY44" s="23" t="str">
        <f t="shared" si="1062"/>
        <v/>
      </c>
      <c r="AZ44" s="23" t="str">
        <f t="shared" si="1062"/>
        <v/>
      </c>
      <c r="BA44" s="23" t="str">
        <f t="shared" si="1062"/>
        <v/>
      </c>
      <c r="BB44" s="23" t="str">
        <f t="shared" si="1062"/>
        <v/>
      </c>
      <c r="BC44" s="23" t="str">
        <f t="shared" si="1062"/>
        <v/>
      </c>
      <c r="BD44" s="23" t="str">
        <f t="shared" si="1062"/>
        <v/>
      </c>
      <c r="BE44" s="23" t="str">
        <f t="shared" si="1062"/>
        <v/>
      </c>
      <c r="BF44" s="23" t="str">
        <f t="shared" si="1062"/>
        <v/>
      </c>
      <c r="BG44" s="23" t="str">
        <f t="shared" si="1062"/>
        <v/>
      </c>
      <c r="BH44" s="23" t="str">
        <f t="shared" si="1062"/>
        <v/>
      </c>
      <c r="BI44" s="23" t="str">
        <f t="shared" si="1062"/>
        <v/>
      </c>
      <c r="BJ44" s="543" t="str">
        <f t="shared" si="1062"/>
        <v/>
      </c>
      <c r="BK44" s="10" t="str">
        <f t="shared" si="1062"/>
        <v/>
      </c>
      <c r="BL44" s="10" t="str">
        <f t="shared" si="1062"/>
        <v/>
      </c>
      <c r="BM44" s="10" t="str">
        <f t="shared" si="1062"/>
        <v/>
      </c>
      <c r="BN44" s="10" t="str">
        <f t="shared" si="1062"/>
        <v/>
      </c>
      <c r="BO44" s="10" t="str">
        <f t="shared" ref="BO44:CW44" si="1063">IF(BO43="","",IF(OR(BO43="G",BO43="C")=TRUE,"S",IF(OR(BO43="A",BO43="T")=TRUE,"W","/")))</f>
        <v/>
      </c>
      <c r="BP44" s="10" t="str">
        <f t="shared" si="1063"/>
        <v/>
      </c>
      <c r="BQ44" s="10" t="str">
        <f t="shared" si="1063"/>
        <v/>
      </c>
      <c r="BR44" s="10" t="str">
        <f t="shared" si="1063"/>
        <v/>
      </c>
      <c r="BS44" s="10" t="str">
        <f t="shared" si="1063"/>
        <v/>
      </c>
      <c r="BT44" s="10" t="str">
        <f t="shared" si="1063"/>
        <v/>
      </c>
      <c r="BU44" s="10" t="str">
        <f t="shared" si="1063"/>
        <v/>
      </c>
      <c r="BV44" s="10" t="str">
        <f t="shared" si="1063"/>
        <v/>
      </c>
      <c r="BW44" s="10" t="str">
        <f t="shared" si="1063"/>
        <v/>
      </c>
      <c r="BX44" s="10" t="str">
        <f t="shared" si="1063"/>
        <v/>
      </c>
      <c r="BY44" s="10" t="str">
        <f t="shared" si="1063"/>
        <v/>
      </c>
      <c r="BZ44" s="10" t="str">
        <f t="shared" si="1063"/>
        <v/>
      </c>
      <c r="CA44" s="10" t="str">
        <f t="shared" si="1063"/>
        <v/>
      </c>
      <c r="CB44" s="10" t="str">
        <f t="shared" si="1063"/>
        <v/>
      </c>
      <c r="CC44" s="546" t="str">
        <f t="shared" si="1063"/>
        <v/>
      </c>
      <c r="CD44" s="10" t="str">
        <f t="shared" si="1063"/>
        <v/>
      </c>
      <c r="CE44" s="10" t="str">
        <f t="shared" si="1063"/>
        <v/>
      </c>
      <c r="CF44" s="23" t="str">
        <f t="shared" si="1063"/>
        <v/>
      </c>
      <c r="CG44" s="23" t="str">
        <f t="shared" si="1063"/>
        <v/>
      </c>
      <c r="CH44" s="23" t="str">
        <f t="shared" si="1063"/>
        <v/>
      </c>
      <c r="CI44" s="23" t="str">
        <f t="shared" si="1063"/>
        <v/>
      </c>
      <c r="CJ44" s="23" t="str">
        <f t="shared" si="1063"/>
        <v/>
      </c>
      <c r="CK44" s="23" t="str">
        <f t="shared" si="1063"/>
        <v/>
      </c>
      <c r="CL44" s="23" t="str">
        <f t="shared" si="1063"/>
        <v/>
      </c>
      <c r="CM44" s="23" t="str">
        <f t="shared" si="1063"/>
        <v/>
      </c>
      <c r="CN44" s="23" t="str">
        <f t="shared" si="1063"/>
        <v/>
      </c>
      <c r="CO44" s="23" t="str">
        <f t="shared" si="1063"/>
        <v/>
      </c>
      <c r="CP44" s="23" t="str">
        <f t="shared" si="1063"/>
        <v/>
      </c>
      <c r="CQ44" s="23" t="str">
        <f t="shared" si="1063"/>
        <v/>
      </c>
      <c r="CR44" s="23" t="str">
        <f t="shared" si="1063"/>
        <v/>
      </c>
      <c r="CS44" s="23" t="str">
        <f t="shared" si="1063"/>
        <v/>
      </c>
      <c r="CT44" s="23" t="str">
        <f t="shared" si="1063"/>
        <v/>
      </c>
      <c r="CU44" s="23" t="str">
        <f t="shared" si="1063"/>
        <v/>
      </c>
      <c r="CV44" s="23" t="str">
        <f t="shared" si="1063"/>
        <v/>
      </c>
      <c r="CW44" s="23" t="str">
        <f t="shared" si="1063"/>
        <v/>
      </c>
      <c r="CX44" s="533"/>
    </row>
    <row r="45" spans="1:114" s="510" customFormat="1">
      <c r="A45" s="532"/>
      <c r="B45" s="530">
        <f>$A46</f>
        <v>1201</v>
      </c>
      <c r="C45" s="509">
        <f t="shared" ref="C45:AH45" si="1064">$A46+B$9</f>
        <v>1202</v>
      </c>
      <c r="D45" s="509">
        <f t="shared" si="1064"/>
        <v>1203</v>
      </c>
      <c r="E45" s="509">
        <f t="shared" si="1064"/>
        <v>1204</v>
      </c>
      <c r="F45" s="509">
        <f t="shared" si="1064"/>
        <v>1205</v>
      </c>
      <c r="G45" s="509">
        <f t="shared" si="1064"/>
        <v>1206</v>
      </c>
      <c r="H45" s="509">
        <f t="shared" si="1064"/>
        <v>1207</v>
      </c>
      <c r="I45" s="509">
        <f t="shared" si="1064"/>
        <v>1208</v>
      </c>
      <c r="J45" s="509">
        <f t="shared" si="1064"/>
        <v>1209</v>
      </c>
      <c r="K45" s="509">
        <f t="shared" si="1064"/>
        <v>1210</v>
      </c>
      <c r="L45" s="509">
        <f t="shared" si="1064"/>
        <v>1211</v>
      </c>
      <c r="M45" s="509">
        <f t="shared" si="1064"/>
        <v>1212</v>
      </c>
      <c r="N45" s="509">
        <f t="shared" si="1064"/>
        <v>1213</v>
      </c>
      <c r="O45" s="509">
        <f t="shared" si="1064"/>
        <v>1214</v>
      </c>
      <c r="P45" s="509">
        <f t="shared" si="1064"/>
        <v>1215</v>
      </c>
      <c r="Q45" s="509">
        <f t="shared" si="1064"/>
        <v>1216</v>
      </c>
      <c r="R45" s="509">
        <f t="shared" si="1064"/>
        <v>1217</v>
      </c>
      <c r="S45" s="509">
        <f t="shared" si="1064"/>
        <v>1218</v>
      </c>
      <c r="T45" s="509">
        <f t="shared" si="1064"/>
        <v>1219</v>
      </c>
      <c r="U45" s="509">
        <f t="shared" si="1064"/>
        <v>1220</v>
      </c>
      <c r="V45" s="544">
        <f t="shared" si="1064"/>
        <v>1221</v>
      </c>
      <c r="W45" s="509">
        <f t="shared" si="1064"/>
        <v>1222</v>
      </c>
      <c r="X45" s="509">
        <f t="shared" si="1064"/>
        <v>1223</v>
      </c>
      <c r="Y45" s="509">
        <f t="shared" si="1064"/>
        <v>1224</v>
      </c>
      <c r="Z45" s="509">
        <f t="shared" si="1064"/>
        <v>1225</v>
      </c>
      <c r="AA45" s="509">
        <f t="shared" si="1064"/>
        <v>1226</v>
      </c>
      <c r="AB45" s="509">
        <f t="shared" si="1064"/>
        <v>1227</v>
      </c>
      <c r="AC45" s="509">
        <f t="shared" si="1064"/>
        <v>1228</v>
      </c>
      <c r="AD45" s="509">
        <f t="shared" si="1064"/>
        <v>1229</v>
      </c>
      <c r="AE45" s="509">
        <f t="shared" si="1064"/>
        <v>1230</v>
      </c>
      <c r="AF45" s="509">
        <f t="shared" si="1064"/>
        <v>1231</v>
      </c>
      <c r="AG45" s="509">
        <f t="shared" si="1064"/>
        <v>1232</v>
      </c>
      <c r="AH45" s="509">
        <f t="shared" si="1064"/>
        <v>1233</v>
      </c>
      <c r="AI45" s="509">
        <f t="shared" ref="AI45:BN45" si="1065">$A46+AH$9</f>
        <v>1234</v>
      </c>
      <c r="AJ45" s="509">
        <f t="shared" si="1065"/>
        <v>1235</v>
      </c>
      <c r="AK45" s="509">
        <f t="shared" si="1065"/>
        <v>1236</v>
      </c>
      <c r="AL45" s="509">
        <f t="shared" si="1065"/>
        <v>1237</v>
      </c>
      <c r="AM45" s="509">
        <f t="shared" si="1065"/>
        <v>1238</v>
      </c>
      <c r="AN45" s="509">
        <f t="shared" si="1065"/>
        <v>1239</v>
      </c>
      <c r="AO45" s="509">
        <f t="shared" si="1065"/>
        <v>1240</v>
      </c>
      <c r="AP45" s="544">
        <f t="shared" si="1065"/>
        <v>1241</v>
      </c>
      <c r="AQ45" s="531">
        <f t="shared" si="1065"/>
        <v>1242</v>
      </c>
      <c r="AR45" s="509">
        <f t="shared" si="1065"/>
        <v>1243</v>
      </c>
      <c r="AS45" s="509">
        <f t="shared" si="1065"/>
        <v>1244</v>
      </c>
      <c r="AT45" s="509">
        <f t="shared" si="1065"/>
        <v>1245</v>
      </c>
      <c r="AU45" s="509">
        <f t="shared" si="1065"/>
        <v>1246</v>
      </c>
      <c r="AV45" s="509">
        <f t="shared" si="1065"/>
        <v>1247</v>
      </c>
      <c r="AW45" s="509">
        <f t="shared" si="1065"/>
        <v>1248</v>
      </c>
      <c r="AX45" s="509">
        <f t="shared" si="1065"/>
        <v>1249</v>
      </c>
      <c r="AY45" s="509">
        <f t="shared" si="1065"/>
        <v>1250</v>
      </c>
      <c r="AZ45" s="509">
        <f t="shared" si="1065"/>
        <v>1251</v>
      </c>
      <c r="BA45" s="509">
        <f t="shared" si="1065"/>
        <v>1252</v>
      </c>
      <c r="BB45" s="509">
        <f t="shared" si="1065"/>
        <v>1253</v>
      </c>
      <c r="BC45" s="509">
        <f t="shared" si="1065"/>
        <v>1254</v>
      </c>
      <c r="BD45" s="509">
        <f t="shared" si="1065"/>
        <v>1255</v>
      </c>
      <c r="BE45" s="509">
        <f t="shared" si="1065"/>
        <v>1256</v>
      </c>
      <c r="BF45" s="509">
        <f t="shared" si="1065"/>
        <v>1257</v>
      </c>
      <c r="BG45" s="509">
        <f t="shared" si="1065"/>
        <v>1258</v>
      </c>
      <c r="BH45" s="509">
        <f t="shared" si="1065"/>
        <v>1259</v>
      </c>
      <c r="BI45" s="509">
        <f t="shared" si="1065"/>
        <v>1260</v>
      </c>
      <c r="BJ45" s="544">
        <f t="shared" si="1065"/>
        <v>1261</v>
      </c>
      <c r="BK45" s="531">
        <f t="shared" si="1065"/>
        <v>1262</v>
      </c>
      <c r="BL45" s="531">
        <f t="shared" si="1065"/>
        <v>1263</v>
      </c>
      <c r="BM45" s="531">
        <f t="shared" si="1065"/>
        <v>1264</v>
      </c>
      <c r="BN45" s="531">
        <f t="shared" si="1065"/>
        <v>1265</v>
      </c>
      <c r="BO45" s="531">
        <f t="shared" ref="BO45:CT45" si="1066">$A46+BN$9</f>
        <v>1266</v>
      </c>
      <c r="BP45" s="531">
        <f t="shared" si="1066"/>
        <v>1267</v>
      </c>
      <c r="BQ45" s="531">
        <f t="shared" si="1066"/>
        <v>1268</v>
      </c>
      <c r="BR45" s="531">
        <f t="shared" si="1066"/>
        <v>1269</v>
      </c>
      <c r="BS45" s="531">
        <f t="shared" si="1066"/>
        <v>1270</v>
      </c>
      <c r="BT45" s="531">
        <f t="shared" si="1066"/>
        <v>1271</v>
      </c>
      <c r="BU45" s="531">
        <f t="shared" si="1066"/>
        <v>1272</v>
      </c>
      <c r="BV45" s="531">
        <f t="shared" si="1066"/>
        <v>1273</v>
      </c>
      <c r="BW45" s="531">
        <f t="shared" si="1066"/>
        <v>1274</v>
      </c>
      <c r="BX45" s="531">
        <f t="shared" si="1066"/>
        <v>1275</v>
      </c>
      <c r="BY45" s="531">
        <f t="shared" si="1066"/>
        <v>1276</v>
      </c>
      <c r="BZ45" s="531">
        <f t="shared" si="1066"/>
        <v>1277</v>
      </c>
      <c r="CA45" s="531">
        <f t="shared" si="1066"/>
        <v>1278</v>
      </c>
      <c r="CB45" s="531">
        <f t="shared" si="1066"/>
        <v>1279</v>
      </c>
      <c r="CC45" s="547">
        <f t="shared" si="1066"/>
        <v>1280</v>
      </c>
      <c r="CD45" s="531">
        <f t="shared" si="1066"/>
        <v>1281</v>
      </c>
      <c r="CE45" s="531">
        <f t="shared" si="1066"/>
        <v>1282</v>
      </c>
      <c r="CF45" s="509">
        <f t="shared" si="1066"/>
        <v>1283</v>
      </c>
      <c r="CG45" s="509">
        <f t="shared" si="1066"/>
        <v>1284</v>
      </c>
      <c r="CH45" s="509">
        <f t="shared" si="1066"/>
        <v>1285</v>
      </c>
      <c r="CI45" s="509">
        <f t="shared" si="1066"/>
        <v>1286</v>
      </c>
      <c r="CJ45" s="509">
        <f t="shared" si="1066"/>
        <v>1287</v>
      </c>
      <c r="CK45" s="509">
        <f t="shared" si="1066"/>
        <v>1288</v>
      </c>
      <c r="CL45" s="509">
        <f t="shared" si="1066"/>
        <v>1289</v>
      </c>
      <c r="CM45" s="509">
        <f t="shared" si="1066"/>
        <v>1290</v>
      </c>
      <c r="CN45" s="509">
        <f t="shared" si="1066"/>
        <v>1291</v>
      </c>
      <c r="CO45" s="509">
        <f t="shared" si="1066"/>
        <v>1292</v>
      </c>
      <c r="CP45" s="509">
        <f t="shared" si="1066"/>
        <v>1293</v>
      </c>
      <c r="CQ45" s="509">
        <f t="shared" si="1066"/>
        <v>1294</v>
      </c>
      <c r="CR45" s="509">
        <f t="shared" si="1066"/>
        <v>1295</v>
      </c>
      <c r="CS45" s="509">
        <f t="shared" si="1066"/>
        <v>1296</v>
      </c>
      <c r="CT45" s="509">
        <f t="shared" si="1066"/>
        <v>1297</v>
      </c>
      <c r="CU45" s="509">
        <f t="shared" ref="CU45:CW45" si="1067">$A46+CT$9</f>
        <v>1298</v>
      </c>
      <c r="CV45" s="509">
        <f t="shared" si="1067"/>
        <v>1299</v>
      </c>
      <c r="CW45" s="509">
        <f t="shared" si="1067"/>
        <v>1300</v>
      </c>
      <c r="CX45" s="532"/>
      <c r="CZ45" s="508"/>
      <c r="DE45" s="508"/>
      <c r="DF45" s="508"/>
      <c r="DG45" s="508"/>
      <c r="DH45" s="508"/>
      <c r="DI45" s="508"/>
      <c r="DJ45" s="508"/>
    </row>
    <row r="46" spans="1:114">
      <c r="A46" s="533">
        <v>1201</v>
      </c>
      <c r="B46" s="190" t="str">
        <f>MID($I$7,B45,1)</f>
        <v/>
      </c>
      <c r="C46" s="23" t="str">
        <f t="shared" ref="C46" si="1068">MID($I$7,C45,1)</f>
        <v/>
      </c>
      <c r="D46" s="23" t="str">
        <f t="shared" ref="D46" si="1069">MID($I$7,D45,1)</f>
        <v/>
      </c>
      <c r="E46" s="23" t="str">
        <f t="shared" ref="E46" si="1070">MID($I$7,E45,1)</f>
        <v/>
      </c>
      <c r="F46" s="23" t="str">
        <f t="shared" ref="F46" si="1071">MID($I$7,F45,1)</f>
        <v/>
      </c>
      <c r="G46" s="23" t="str">
        <f t="shared" ref="G46" si="1072">MID($I$7,G45,1)</f>
        <v/>
      </c>
      <c r="H46" s="23" t="str">
        <f t="shared" ref="H46" si="1073">MID($I$7,H45,1)</f>
        <v/>
      </c>
      <c r="I46" s="23" t="str">
        <f t="shared" ref="I46" si="1074">MID($I$7,I45,1)</f>
        <v/>
      </c>
      <c r="J46" s="23" t="str">
        <f t="shared" ref="J46" si="1075">MID($I$7,J45,1)</f>
        <v/>
      </c>
      <c r="K46" s="23" t="str">
        <f t="shared" ref="K46" si="1076">MID($I$7,K45,1)</f>
        <v/>
      </c>
      <c r="L46" s="23" t="str">
        <f t="shared" ref="L46" si="1077">MID($I$7,L45,1)</f>
        <v/>
      </c>
      <c r="M46" s="23" t="str">
        <f t="shared" ref="M46" si="1078">MID($I$7,M45,1)</f>
        <v/>
      </c>
      <c r="N46" s="23" t="str">
        <f t="shared" ref="N46" si="1079">MID($I$7,N45,1)</f>
        <v/>
      </c>
      <c r="O46" s="23" t="str">
        <f t="shared" ref="O46" si="1080">MID($I$7,O45,1)</f>
        <v/>
      </c>
      <c r="P46" s="23" t="str">
        <f t="shared" ref="P46" si="1081">MID($I$7,P45,1)</f>
        <v/>
      </c>
      <c r="Q46" s="23" t="str">
        <f t="shared" ref="Q46" si="1082">MID($I$7,Q45,1)</f>
        <v/>
      </c>
      <c r="R46" s="23" t="str">
        <f t="shared" ref="R46" si="1083">MID($I$7,R45,1)</f>
        <v/>
      </c>
      <c r="S46" s="23" t="str">
        <f t="shared" ref="S46" si="1084">MID($I$7,S45,1)</f>
        <v/>
      </c>
      <c r="T46" s="23" t="str">
        <f t="shared" ref="T46" si="1085">MID($I$7,T45,1)</f>
        <v/>
      </c>
      <c r="U46" s="23" t="str">
        <f t="shared" ref="U46" si="1086">MID($I$7,U45,1)</f>
        <v/>
      </c>
      <c r="V46" s="543" t="str">
        <f t="shared" ref="V46" si="1087">MID($I$7,V45,1)</f>
        <v/>
      </c>
      <c r="W46" s="23" t="str">
        <f t="shared" ref="W46" si="1088">MID($I$7,W45,1)</f>
        <v/>
      </c>
      <c r="X46" s="23" t="str">
        <f t="shared" ref="X46" si="1089">MID($I$7,X45,1)</f>
        <v/>
      </c>
      <c r="Y46" s="23" t="str">
        <f t="shared" ref="Y46" si="1090">MID($I$7,Y45,1)</f>
        <v/>
      </c>
      <c r="Z46" s="23" t="str">
        <f t="shared" ref="Z46" si="1091">MID($I$7,Z45,1)</f>
        <v/>
      </c>
      <c r="AA46" s="23" t="str">
        <f t="shared" ref="AA46" si="1092">MID($I$7,AA45,1)</f>
        <v/>
      </c>
      <c r="AB46" s="23" t="str">
        <f t="shared" ref="AB46" si="1093">MID($I$7,AB45,1)</f>
        <v/>
      </c>
      <c r="AC46" s="23" t="str">
        <f t="shared" ref="AC46" si="1094">MID($I$7,AC45,1)</f>
        <v/>
      </c>
      <c r="AD46" s="23" t="str">
        <f t="shared" ref="AD46" si="1095">MID($I$7,AD45,1)</f>
        <v/>
      </c>
      <c r="AE46" s="23" t="str">
        <f t="shared" ref="AE46" si="1096">MID($I$7,AE45,1)</f>
        <v/>
      </c>
      <c r="AF46" s="23" t="str">
        <f t="shared" ref="AF46" si="1097">MID($I$7,AF45,1)</f>
        <v/>
      </c>
      <c r="AG46" s="23" t="str">
        <f t="shared" ref="AG46" si="1098">MID($I$7,AG45,1)</f>
        <v/>
      </c>
      <c r="AH46" s="23" t="str">
        <f t="shared" ref="AH46" si="1099">MID($I$7,AH45,1)</f>
        <v/>
      </c>
      <c r="AI46" s="23" t="str">
        <f t="shared" ref="AI46" si="1100">MID($I$7,AI45,1)</f>
        <v/>
      </c>
      <c r="AJ46" s="23" t="str">
        <f t="shared" ref="AJ46" si="1101">MID($I$7,AJ45,1)</f>
        <v/>
      </c>
      <c r="AK46" s="23" t="str">
        <f t="shared" ref="AK46" si="1102">MID($I$7,AK45,1)</f>
        <v/>
      </c>
      <c r="AL46" s="23" t="str">
        <f t="shared" ref="AL46" si="1103">MID($I$7,AL45,1)</f>
        <v/>
      </c>
      <c r="AM46" s="23" t="str">
        <f t="shared" ref="AM46" si="1104">MID($I$7,AM45,1)</f>
        <v/>
      </c>
      <c r="AN46" s="23" t="str">
        <f t="shared" ref="AN46" si="1105">MID($I$7,AN45,1)</f>
        <v/>
      </c>
      <c r="AO46" s="23" t="str">
        <f t="shared" ref="AO46" si="1106">MID($I$7,AO45,1)</f>
        <v/>
      </c>
      <c r="AP46" s="543" t="str">
        <f t="shared" ref="AP46" si="1107">MID($I$7,AP45,1)</f>
        <v/>
      </c>
      <c r="AQ46" s="10" t="str">
        <f t="shared" ref="AQ46" si="1108">MID($I$7,AQ45,1)</f>
        <v/>
      </c>
      <c r="AR46" s="23" t="str">
        <f t="shared" ref="AR46" si="1109">MID($I$7,AR45,1)</f>
        <v/>
      </c>
      <c r="AS46" s="23" t="str">
        <f t="shared" ref="AS46" si="1110">MID($I$7,AS45,1)</f>
        <v/>
      </c>
      <c r="AT46" s="23" t="str">
        <f t="shared" ref="AT46" si="1111">MID($I$7,AT45,1)</f>
        <v/>
      </c>
      <c r="AU46" s="23" t="str">
        <f t="shared" ref="AU46" si="1112">MID($I$7,AU45,1)</f>
        <v/>
      </c>
      <c r="AV46" s="23" t="str">
        <f t="shared" ref="AV46" si="1113">MID($I$7,AV45,1)</f>
        <v/>
      </c>
      <c r="AW46" s="23" t="str">
        <f t="shared" ref="AW46" si="1114">MID($I$7,AW45,1)</f>
        <v/>
      </c>
      <c r="AX46" s="23" t="str">
        <f t="shared" ref="AX46" si="1115">MID($I$7,AX45,1)</f>
        <v/>
      </c>
      <c r="AY46" s="23" t="str">
        <f t="shared" ref="AY46" si="1116">MID($I$7,AY45,1)</f>
        <v/>
      </c>
      <c r="AZ46" s="23" t="str">
        <f t="shared" ref="AZ46" si="1117">MID($I$7,AZ45,1)</f>
        <v/>
      </c>
      <c r="BA46" s="23" t="str">
        <f t="shared" ref="BA46" si="1118">MID($I$7,BA45,1)</f>
        <v/>
      </c>
      <c r="BB46" s="23" t="str">
        <f t="shared" ref="BB46" si="1119">MID($I$7,BB45,1)</f>
        <v/>
      </c>
      <c r="BC46" s="23" t="str">
        <f t="shared" ref="BC46" si="1120">MID($I$7,BC45,1)</f>
        <v/>
      </c>
      <c r="BD46" s="23" t="str">
        <f t="shared" ref="BD46" si="1121">MID($I$7,BD45,1)</f>
        <v/>
      </c>
      <c r="BE46" s="23" t="str">
        <f t="shared" ref="BE46" si="1122">MID($I$7,BE45,1)</f>
        <v/>
      </c>
      <c r="BF46" s="23" t="str">
        <f t="shared" ref="BF46" si="1123">MID($I$7,BF45,1)</f>
        <v/>
      </c>
      <c r="BG46" s="23" t="str">
        <f t="shared" ref="BG46" si="1124">MID($I$7,BG45,1)</f>
        <v/>
      </c>
      <c r="BH46" s="23" t="str">
        <f t="shared" ref="BH46" si="1125">MID($I$7,BH45,1)</f>
        <v/>
      </c>
      <c r="BI46" s="23" t="str">
        <f t="shared" ref="BI46" si="1126">MID($I$7,BI45,1)</f>
        <v/>
      </c>
      <c r="BJ46" s="543" t="str">
        <f t="shared" ref="BJ46" si="1127">MID($I$7,BJ45,1)</f>
        <v/>
      </c>
      <c r="BK46" s="10" t="str">
        <f t="shared" ref="BK46" si="1128">MID($I$7,BK45,1)</f>
        <v/>
      </c>
      <c r="BL46" s="10" t="str">
        <f t="shared" ref="BL46" si="1129">MID($I$7,BL45,1)</f>
        <v/>
      </c>
      <c r="BM46" s="10" t="str">
        <f t="shared" ref="BM46" si="1130">MID($I$7,BM45,1)</f>
        <v/>
      </c>
      <c r="BN46" s="10" t="str">
        <f t="shared" ref="BN46" si="1131">MID($I$7,BN45,1)</f>
        <v/>
      </c>
      <c r="BO46" s="10" t="str">
        <f t="shared" ref="BO46" si="1132">MID($I$7,BO45,1)</f>
        <v/>
      </c>
      <c r="BP46" s="10" t="str">
        <f t="shared" ref="BP46" si="1133">MID($I$7,BP45,1)</f>
        <v/>
      </c>
      <c r="BQ46" s="10" t="str">
        <f t="shared" ref="BQ46" si="1134">MID($I$7,BQ45,1)</f>
        <v/>
      </c>
      <c r="BR46" s="10" t="str">
        <f t="shared" ref="BR46" si="1135">MID($I$7,BR45,1)</f>
        <v/>
      </c>
      <c r="BS46" s="10" t="str">
        <f t="shared" ref="BS46" si="1136">MID($I$7,BS45,1)</f>
        <v/>
      </c>
      <c r="BT46" s="10" t="str">
        <f t="shared" ref="BT46" si="1137">MID($I$7,BT45,1)</f>
        <v/>
      </c>
      <c r="BU46" s="10" t="str">
        <f t="shared" ref="BU46" si="1138">MID($I$7,BU45,1)</f>
        <v/>
      </c>
      <c r="BV46" s="10" t="str">
        <f t="shared" ref="BV46" si="1139">MID($I$7,BV45,1)</f>
        <v/>
      </c>
      <c r="BW46" s="10" t="str">
        <f t="shared" ref="BW46" si="1140">MID($I$7,BW45,1)</f>
        <v/>
      </c>
      <c r="BX46" s="10" t="str">
        <f t="shared" ref="BX46" si="1141">MID($I$7,BX45,1)</f>
        <v/>
      </c>
      <c r="BY46" s="10" t="str">
        <f t="shared" ref="BY46" si="1142">MID($I$7,BY45,1)</f>
        <v/>
      </c>
      <c r="BZ46" s="10" t="str">
        <f t="shared" ref="BZ46" si="1143">MID($I$7,BZ45,1)</f>
        <v/>
      </c>
      <c r="CA46" s="10" t="str">
        <f t="shared" ref="CA46" si="1144">MID($I$7,CA45,1)</f>
        <v/>
      </c>
      <c r="CB46" s="10" t="str">
        <f t="shared" ref="CB46" si="1145">MID($I$7,CB45,1)</f>
        <v/>
      </c>
      <c r="CC46" s="546" t="str">
        <f t="shared" ref="CC46" si="1146">MID($I$7,CC45,1)</f>
        <v/>
      </c>
      <c r="CD46" s="10" t="str">
        <f t="shared" ref="CD46" si="1147">MID($I$7,CD45,1)</f>
        <v/>
      </c>
      <c r="CE46" s="10" t="str">
        <f t="shared" ref="CE46" si="1148">MID($I$7,CE45,1)</f>
        <v/>
      </c>
      <c r="CF46" s="23" t="str">
        <f t="shared" ref="CF46" si="1149">MID($I$7,CF45,1)</f>
        <v/>
      </c>
      <c r="CG46" s="23" t="str">
        <f t="shared" ref="CG46" si="1150">MID($I$7,CG45,1)</f>
        <v/>
      </c>
      <c r="CH46" s="23" t="str">
        <f t="shared" ref="CH46" si="1151">MID($I$7,CH45,1)</f>
        <v/>
      </c>
      <c r="CI46" s="23" t="str">
        <f t="shared" ref="CI46" si="1152">MID($I$7,CI45,1)</f>
        <v/>
      </c>
      <c r="CJ46" s="23" t="str">
        <f t="shared" ref="CJ46" si="1153">MID($I$7,CJ45,1)</f>
        <v/>
      </c>
      <c r="CK46" s="23" t="str">
        <f t="shared" ref="CK46" si="1154">MID($I$7,CK45,1)</f>
        <v/>
      </c>
      <c r="CL46" s="23" t="str">
        <f t="shared" ref="CL46" si="1155">MID($I$7,CL45,1)</f>
        <v/>
      </c>
      <c r="CM46" s="23" t="str">
        <f t="shared" ref="CM46" si="1156">MID($I$7,CM45,1)</f>
        <v/>
      </c>
      <c r="CN46" s="23" t="str">
        <f t="shared" ref="CN46" si="1157">MID($I$7,CN45,1)</f>
        <v/>
      </c>
      <c r="CO46" s="23" t="str">
        <f t="shared" ref="CO46" si="1158">MID($I$7,CO45,1)</f>
        <v/>
      </c>
      <c r="CP46" s="23" t="str">
        <f t="shared" ref="CP46" si="1159">MID($I$7,CP45,1)</f>
        <v/>
      </c>
      <c r="CQ46" s="23" t="str">
        <f t="shared" ref="CQ46" si="1160">MID($I$7,CQ45,1)</f>
        <v/>
      </c>
      <c r="CR46" s="23" t="str">
        <f t="shared" ref="CR46" si="1161">MID($I$7,CR45,1)</f>
        <v/>
      </c>
      <c r="CS46" s="23" t="str">
        <f t="shared" ref="CS46" si="1162">MID($I$7,CS45,1)</f>
        <v/>
      </c>
      <c r="CT46" s="23" t="str">
        <f t="shared" ref="CT46" si="1163">MID($I$7,CT45,1)</f>
        <v/>
      </c>
      <c r="CU46" s="23" t="str">
        <f t="shared" ref="CU46" si="1164">MID($I$7,CU45,1)</f>
        <v/>
      </c>
      <c r="CV46" s="23" t="str">
        <f t="shared" ref="CV46" si="1165">MID($I$7,CV45,1)</f>
        <v/>
      </c>
      <c r="CW46" s="23" t="str">
        <f t="shared" ref="CW46" si="1166">MID($I$7,CW45,1)</f>
        <v/>
      </c>
      <c r="CX46" s="533">
        <f>CW45</f>
        <v>1300</v>
      </c>
    </row>
    <row r="47" spans="1:114">
      <c r="A47" s="533"/>
      <c r="B47" s="190" t="str">
        <f>IF(B46="","",IF(OR(B46="G",B46="C")=TRUE,"S",IF(OR(B46="A",B46="T")=TRUE,"W","/")))</f>
        <v/>
      </c>
      <c r="C47" s="23" t="str">
        <f t="shared" ref="C47:BN47" si="1167">IF(C46="","",IF(OR(C46="G",C46="C")=TRUE,"S",IF(OR(C46="A",C46="T")=TRUE,"W","/")))</f>
        <v/>
      </c>
      <c r="D47" s="23" t="str">
        <f t="shared" si="1167"/>
        <v/>
      </c>
      <c r="E47" s="23" t="str">
        <f t="shared" si="1167"/>
        <v/>
      </c>
      <c r="F47" s="23" t="str">
        <f t="shared" si="1167"/>
        <v/>
      </c>
      <c r="G47" s="23" t="str">
        <f t="shared" si="1167"/>
        <v/>
      </c>
      <c r="H47" s="23" t="str">
        <f t="shared" si="1167"/>
        <v/>
      </c>
      <c r="I47" s="23" t="str">
        <f t="shared" si="1167"/>
        <v/>
      </c>
      <c r="J47" s="23" t="str">
        <f t="shared" si="1167"/>
        <v/>
      </c>
      <c r="K47" s="23" t="str">
        <f t="shared" si="1167"/>
        <v/>
      </c>
      <c r="L47" s="23" t="str">
        <f t="shared" si="1167"/>
        <v/>
      </c>
      <c r="M47" s="23" t="str">
        <f t="shared" si="1167"/>
        <v/>
      </c>
      <c r="N47" s="23" t="str">
        <f t="shared" si="1167"/>
        <v/>
      </c>
      <c r="O47" s="23" t="str">
        <f t="shared" si="1167"/>
        <v/>
      </c>
      <c r="P47" s="23" t="str">
        <f t="shared" si="1167"/>
        <v/>
      </c>
      <c r="Q47" s="23" t="str">
        <f t="shared" si="1167"/>
        <v/>
      </c>
      <c r="R47" s="23" t="str">
        <f t="shared" si="1167"/>
        <v/>
      </c>
      <c r="S47" s="23" t="str">
        <f t="shared" si="1167"/>
        <v/>
      </c>
      <c r="T47" s="23" t="str">
        <f t="shared" si="1167"/>
        <v/>
      </c>
      <c r="U47" s="23" t="str">
        <f t="shared" si="1167"/>
        <v/>
      </c>
      <c r="V47" s="543" t="str">
        <f t="shared" si="1167"/>
        <v/>
      </c>
      <c r="W47" s="23" t="str">
        <f t="shared" si="1167"/>
        <v/>
      </c>
      <c r="X47" s="23" t="str">
        <f t="shared" si="1167"/>
        <v/>
      </c>
      <c r="Y47" s="23" t="str">
        <f t="shared" si="1167"/>
        <v/>
      </c>
      <c r="Z47" s="23" t="str">
        <f t="shared" si="1167"/>
        <v/>
      </c>
      <c r="AA47" s="23" t="str">
        <f t="shared" si="1167"/>
        <v/>
      </c>
      <c r="AB47" s="23" t="str">
        <f t="shared" si="1167"/>
        <v/>
      </c>
      <c r="AC47" s="23" t="str">
        <f t="shared" si="1167"/>
        <v/>
      </c>
      <c r="AD47" s="23" t="str">
        <f t="shared" si="1167"/>
        <v/>
      </c>
      <c r="AE47" s="23" t="str">
        <f t="shared" si="1167"/>
        <v/>
      </c>
      <c r="AF47" s="23" t="str">
        <f t="shared" si="1167"/>
        <v/>
      </c>
      <c r="AG47" s="23" t="str">
        <f t="shared" si="1167"/>
        <v/>
      </c>
      <c r="AH47" s="23" t="str">
        <f t="shared" si="1167"/>
        <v/>
      </c>
      <c r="AI47" s="23" t="str">
        <f t="shared" si="1167"/>
        <v/>
      </c>
      <c r="AJ47" s="23" t="str">
        <f t="shared" si="1167"/>
        <v/>
      </c>
      <c r="AK47" s="23" t="str">
        <f t="shared" si="1167"/>
        <v/>
      </c>
      <c r="AL47" s="23" t="str">
        <f t="shared" si="1167"/>
        <v/>
      </c>
      <c r="AM47" s="23" t="str">
        <f t="shared" si="1167"/>
        <v/>
      </c>
      <c r="AN47" s="23" t="str">
        <f t="shared" si="1167"/>
        <v/>
      </c>
      <c r="AO47" s="23" t="str">
        <f t="shared" si="1167"/>
        <v/>
      </c>
      <c r="AP47" s="543" t="str">
        <f t="shared" si="1167"/>
        <v/>
      </c>
      <c r="AQ47" s="10" t="str">
        <f t="shared" si="1167"/>
        <v/>
      </c>
      <c r="AR47" s="23" t="str">
        <f t="shared" si="1167"/>
        <v/>
      </c>
      <c r="AS47" s="23" t="str">
        <f t="shared" si="1167"/>
        <v/>
      </c>
      <c r="AT47" s="23" t="str">
        <f t="shared" si="1167"/>
        <v/>
      </c>
      <c r="AU47" s="23" t="str">
        <f t="shared" si="1167"/>
        <v/>
      </c>
      <c r="AV47" s="23" t="str">
        <f t="shared" si="1167"/>
        <v/>
      </c>
      <c r="AW47" s="23" t="str">
        <f t="shared" si="1167"/>
        <v/>
      </c>
      <c r="AX47" s="23" t="str">
        <f t="shared" si="1167"/>
        <v/>
      </c>
      <c r="AY47" s="23" t="str">
        <f t="shared" si="1167"/>
        <v/>
      </c>
      <c r="AZ47" s="23" t="str">
        <f t="shared" si="1167"/>
        <v/>
      </c>
      <c r="BA47" s="23" t="str">
        <f t="shared" si="1167"/>
        <v/>
      </c>
      <c r="BB47" s="23" t="str">
        <f t="shared" si="1167"/>
        <v/>
      </c>
      <c r="BC47" s="23" t="str">
        <f t="shared" si="1167"/>
        <v/>
      </c>
      <c r="BD47" s="23" t="str">
        <f t="shared" si="1167"/>
        <v/>
      </c>
      <c r="BE47" s="23" t="str">
        <f t="shared" si="1167"/>
        <v/>
      </c>
      <c r="BF47" s="23" t="str">
        <f t="shared" si="1167"/>
        <v/>
      </c>
      <c r="BG47" s="23" t="str">
        <f t="shared" si="1167"/>
        <v/>
      </c>
      <c r="BH47" s="23" t="str">
        <f t="shared" si="1167"/>
        <v/>
      </c>
      <c r="BI47" s="23" t="str">
        <f t="shared" si="1167"/>
        <v/>
      </c>
      <c r="BJ47" s="543" t="str">
        <f t="shared" si="1167"/>
        <v/>
      </c>
      <c r="BK47" s="10" t="str">
        <f t="shared" si="1167"/>
        <v/>
      </c>
      <c r="BL47" s="10" t="str">
        <f t="shared" si="1167"/>
        <v/>
      </c>
      <c r="BM47" s="10" t="str">
        <f t="shared" si="1167"/>
        <v/>
      </c>
      <c r="BN47" s="10" t="str">
        <f t="shared" si="1167"/>
        <v/>
      </c>
      <c r="BO47" s="10" t="str">
        <f t="shared" ref="BO47:CW47" si="1168">IF(BO46="","",IF(OR(BO46="G",BO46="C")=TRUE,"S",IF(OR(BO46="A",BO46="T")=TRUE,"W","/")))</f>
        <v/>
      </c>
      <c r="BP47" s="10" t="str">
        <f t="shared" si="1168"/>
        <v/>
      </c>
      <c r="BQ47" s="10" t="str">
        <f t="shared" si="1168"/>
        <v/>
      </c>
      <c r="BR47" s="10" t="str">
        <f t="shared" si="1168"/>
        <v/>
      </c>
      <c r="BS47" s="10" t="str">
        <f t="shared" si="1168"/>
        <v/>
      </c>
      <c r="BT47" s="10" t="str">
        <f t="shared" si="1168"/>
        <v/>
      </c>
      <c r="BU47" s="10" t="str">
        <f t="shared" si="1168"/>
        <v/>
      </c>
      <c r="BV47" s="10" t="str">
        <f t="shared" si="1168"/>
        <v/>
      </c>
      <c r="BW47" s="10" t="str">
        <f t="shared" si="1168"/>
        <v/>
      </c>
      <c r="BX47" s="10" t="str">
        <f t="shared" si="1168"/>
        <v/>
      </c>
      <c r="BY47" s="10" t="str">
        <f t="shared" si="1168"/>
        <v/>
      </c>
      <c r="BZ47" s="10" t="str">
        <f t="shared" si="1168"/>
        <v/>
      </c>
      <c r="CA47" s="10" t="str">
        <f t="shared" si="1168"/>
        <v/>
      </c>
      <c r="CB47" s="10" t="str">
        <f t="shared" si="1168"/>
        <v/>
      </c>
      <c r="CC47" s="546" t="str">
        <f t="shared" si="1168"/>
        <v/>
      </c>
      <c r="CD47" s="10" t="str">
        <f t="shared" si="1168"/>
        <v/>
      </c>
      <c r="CE47" s="10" t="str">
        <f t="shared" si="1168"/>
        <v/>
      </c>
      <c r="CF47" s="23" t="str">
        <f t="shared" si="1168"/>
        <v/>
      </c>
      <c r="CG47" s="23" t="str">
        <f t="shared" si="1168"/>
        <v/>
      </c>
      <c r="CH47" s="23" t="str">
        <f t="shared" si="1168"/>
        <v/>
      </c>
      <c r="CI47" s="23" t="str">
        <f t="shared" si="1168"/>
        <v/>
      </c>
      <c r="CJ47" s="23" t="str">
        <f t="shared" si="1168"/>
        <v/>
      </c>
      <c r="CK47" s="23" t="str">
        <f t="shared" si="1168"/>
        <v/>
      </c>
      <c r="CL47" s="23" t="str">
        <f t="shared" si="1168"/>
        <v/>
      </c>
      <c r="CM47" s="23" t="str">
        <f t="shared" si="1168"/>
        <v/>
      </c>
      <c r="CN47" s="23" t="str">
        <f t="shared" si="1168"/>
        <v/>
      </c>
      <c r="CO47" s="23" t="str">
        <f t="shared" si="1168"/>
        <v/>
      </c>
      <c r="CP47" s="23" t="str">
        <f t="shared" si="1168"/>
        <v/>
      </c>
      <c r="CQ47" s="23" t="str">
        <f t="shared" si="1168"/>
        <v/>
      </c>
      <c r="CR47" s="23" t="str">
        <f t="shared" si="1168"/>
        <v/>
      </c>
      <c r="CS47" s="23" t="str">
        <f t="shared" si="1168"/>
        <v/>
      </c>
      <c r="CT47" s="23" t="str">
        <f t="shared" si="1168"/>
        <v/>
      </c>
      <c r="CU47" s="23" t="str">
        <f t="shared" si="1168"/>
        <v/>
      </c>
      <c r="CV47" s="23" t="str">
        <f t="shared" si="1168"/>
        <v/>
      </c>
      <c r="CW47" s="23" t="str">
        <f t="shared" si="1168"/>
        <v/>
      </c>
      <c r="CX47" s="533"/>
    </row>
    <row r="48" spans="1:114" s="510" customFormat="1">
      <c r="A48" s="532"/>
      <c r="B48" s="530">
        <f>$A49</f>
        <v>1301</v>
      </c>
      <c r="C48" s="509">
        <f t="shared" ref="C48:AH48" si="1169">$A49+B$9</f>
        <v>1302</v>
      </c>
      <c r="D48" s="509">
        <f t="shared" si="1169"/>
        <v>1303</v>
      </c>
      <c r="E48" s="509">
        <f t="shared" si="1169"/>
        <v>1304</v>
      </c>
      <c r="F48" s="509">
        <f t="shared" si="1169"/>
        <v>1305</v>
      </c>
      <c r="G48" s="509">
        <f t="shared" si="1169"/>
        <v>1306</v>
      </c>
      <c r="H48" s="509">
        <f t="shared" si="1169"/>
        <v>1307</v>
      </c>
      <c r="I48" s="509">
        <f t="shared" si="1169"/>
        <v>1308</v>
      </c>
      <c r="J48" s="509">
        <f t="shared" si="1169"/>
        <v>1309</v>
      </c>
      <c r="K48" s="509">
        <f t="shared" si="1169"/>
        <v>1310</v>
      </c>
      <c r="L48" s="509">
        <f t="shared" si="1169"/>
        <v>1311</v>
      </c>
      <c r="M48" s="509">
        <f t="shared" si="1169"/>
        <v>1312</v>
      </c>
      <c r="N48" s="509">
        <f t="shared" si="1169"/>
        <v>1313</v>
      </c>
      <c r="O48" s="509">
        <f t="shared" si="1169"/>
        <v>1314</v>
      </c>
      <c r="P48" s="509">
        <f t="shared" si="1169"/>
        <v>1315</v>
      </c>
      <c r="Q48" s="509">
        <f t="shared" si="1169"/>
        <v>1316</v>
      </c>
      <c r="R48" s="509">
        <f t="shared" si="1169"/>
        <v>1317</v>
      </c>
      <c r="S48" s="509">
        <f t="shared" si="1169"/>
        <v>1318</v>
      </c>
      <c r="T48" s="509">
        <f t="shared" si="1169"/>
        <v>1319</v>
      </c>
      <c r="U48" s="509">
        <f t="shared" si="1169"/>
        <v>1320</v>
      </c>
      <c r="V48" s="544">
        <f t="shared" si="1169"/>
        <v>1321</v>
      </c>
      <c r="W48" s="509">
        <f t="shared" si="1169"/>
        <v>1322</v>
      </c>
      <c r="X48" s="509">
        <f t="shared" si="1169"/>
        <v>1323</v>
      </c>
      <c r="Y48" s="509">
        <f t="shared" si="1169"/>
        <v>1324</v>
      </c>
      <c r="Z48" s="509">
        <f t="shared" si="1169"/>
        <v>1325</v>
      </c>
      <c r="AA48" s="509">
        <f t="shared" si="1169"/>
        <v>1326</v>
      </c>
      <c r="AB48" s="509">
        <f t="shared" si="1169"/>
        <v>1327</v>
      </c>
      <c r="AC48" s="509">
        <f t="shared" si="1169"/>
        <v>1328</v>
      </c>
      <c r="AD48" s="509">
        <f t="shared" si="1169"/>
        <v>1329</v>
      </c>
      <c r="AE48" s="509">
        <f t="shared" si="1169"/>
        <v>1330</v>
      </c>
      <c r="AF48" s="509">
        <f t="shared" si="1169"/>
        <v>1331</v>
      </c>
      <c r="AG48" s="509">
        <f t="shared" si="1169"/>
        <v>1332</v>
      </c>
      <c r="AH48" s="509">
        <f t="shared" si="1169"/>
        <v>1333</v>
      </c>
      <c r="AI48" s="509">
        <f t="shared" ref="AI48:BN48" si="1170">$A49+AH$9</f>
        <v>1334</v>
      </c>
      <c r="AJ48" s="509">
        <f t="shared" si="1170"/>
        <v>1335</v>
      </c>
      <c r="AK48" s="509">
        <f t="shared" si="1170"/>
        <v>1336</v>
      </c>
      <c r="AL48" s="509">
        <f t="shared" si="1170"/>
        <v>1337</v>
      </c>
      <c r="AM48" s="509">
        <f t="shared" si="1170"/>
        <v>1338</v>
      </c>
      <c r="AN48" s="509">
        <f t="shared" si="1170"/>
        <v>1339</v>
      </c>
      <c r="AO48" s="509">
        <f t="shared" si="1170"/>
        <v>1340</v>
      </c>
      <c r="AP48" s="544">
        <f t="shared" si="1170"/>
        <v>1341</v>
      </c>
      <c r="AQ48" s="531">
        <f t="shared" si="1170"/>
        <v>1342</v>
      </c>
      <c r="AR48" s="509">
        <f t="shared" si="1170"/>
        <v>1343</v>
      </c>
      <c r="AS48" s="509">
        <f t="shared" si="1170"/>
        <v>1344</v>
      </c>
      <c r="AT48" s="509">
        <f t="shared" si="1170"/>
        <v>1345</v>
      </c>
      <c r="AU48" s="509">
        <f t="shared" si="1170"/>
        <v>1346</v>
      </c>
      <c r="AV48" s="509">
        <f t="shared" si="1170"/>
        <v>1347</v>
      </c>
      <c r="AW48" s="509">
        <f t="shared" si="1170"/>
        <v>1348</v>
      </c>
      <c r="AX48" s="509">
        <f t="shared" si="1170"/>
        <v>1349</v>
      </c>
      <c r="AY48" s="509">
        <f t="shared" si="1170"/>
        <v>1350</v>
      </c>
      <c r="AZ48" s="509">
        <f t="shared" si="1170"/>
        <v>1351</v>
      </c>
      <c r="BA48" s="509">
        <f t="shared" si="1170"/>
        <v>1352</v>
      </c>
      <c r="BB48" s="509">
        <f t="shared" si="1170"/>
        <v>1353</v>
      </c>
      <c r="BC48" s="509">
        <f t="shared" si="1170"/>
        <v>1354</v>
      </c>
      <c r="BD48" s="509">
        <f t="shared" si="1170"/>
        <v>1355</v>
      </c>
      <c r="BE48" s="509">
        <f t="shared" si="1170"/>
        <v>1356</v>
      </c>
      <c r="BF48" s="509">
        <f t="shared" si="1170"/>
        <v>1357</v>
      </c>
      <c r="BG48" s="509">
        <f t="shared" si="1170"/>
        <v>1358</v>
      </c>
      <c r="BH48" s="509">
        <f t="shared" si="1170"/>
        <v>1359</v>
      </c>
      <c r="BI48" s="509">
        <f t="shared" si="1170"/>
        <v>1360</v>
      </c>
      <c r="BJ48" s="544">
        <f t="shared" si="1170"/>
        <v>1361</v>
      </c>
      <c r="BK48" s="531">
        <f t="shared" si="1170"/>
        <v>1362</v>
      </c>
      <c r="BL48" s="531">
        <f t="shared" si="1170"/>
        <v>1363</v>
      </c>
      <c r="BM48" s="531">
        <f t="shared" si="1170"/>
        <v>1364</v>
      </c>
      <c r="BN48" s="531">
        <f t="shared" si="1170"/>
        <v>1365</v>
      </c>
      <c r="BO48" s="531">
        <f t="shared" ref="BO48:CT48" si="1171">$A49+BN$9</f>
        <v>1366</v>
      </c>
      <c r="BP48" s="531">
        <f t="shared" si="1171"/>
        <v>1367</v>
      </c>
      <c r="BQ48" s="531">
        <f t="shared" si="1171"/>
        <v>1368</v>
      </c>
      <c r="BR48" s="531">
        <f t="shared" si="1171"/>
        <v>1369</v>
      </c>
      <c r="BS48" s="531">
        <f t="shared" si="1171"/>
        <v>1370</v>
      </c>
      <c r="BT48" s="531">
        <f t="shared" si="1171"/>
        <v>1371</v>
      </c>
      <c r="BU48" s="531">
        <f t="shared" si="1171"/>
        <v>1372</v>
      </c>
      <c r="BV48" s="531">
        <f t="shared" si="1171"/>
        <v>1373</v>
      </c>
      <c r="BW48" s="531">
        <f t="shared" si="1171"/>
        <v>1374</v>
      </c>
      <c r="BX48" s="531">
        <f t="shared" si="1171"/>
        <v>1375</v>
      </c>
      <c r="BY48" s="531">
        <f t="shared" si="1171"/>
        <v>1376</v>
      </c>
      <c r="BZ48" s="531">
        <f t="shared" si="1171"/>
        <v>1377</v>
      </c>
      <c r="CA48" s="531">
        <f t="shared" si="1171"/>
        <v>1378</v>
      </c>
      <c r="CB48" s="531">
        <f t="shared" si="1171"/>
        <v>1379</v>
      </c>
      <c r="CC48" s="547">
        <f t="shared" si="1171"/>
        <v>1380</v>
      </c>
      <c r="CD48" s="531">
        <f t="shared" si="1171"/>
        <v>1381</v>
      </c>
      <c r="CE48" s="531">
        <f t="shared" si="1171"/>
        <v>1382</v>
      </c>
      <c r="CF48" s="509">
        <f t="shared" si="1171"/>
        <v>1383</v>
      </c>
      <c r="CG48" s="509">
        <f t="shared" si="1171"/>
        <v>1384</v>
      </c>
      <c r="CH48" s="509">
        <f t="shared" si="1171"/>
        <v>1385</v>
      </c>
      <c r="CI48" s="509">
        <f t="shared" si="1171"/>
        <v>1386</v>
      </c>
      <c r="CJ48" s="509">
        <f t="shared" si="1171"/>
        <v>1387</v>
      </c>
      <c r="CK48" s="509">
        <f t="shared" si="1171"/>
        <v>1388</v>
      </c>
      <c r="CL48" s="509">
        <f t="shared" si="1171"/>
        <v>1389</v>
      </c>
      <c r="CM48" s="509">
        <f t="shared" si="1171"/>
        <v>1390</v>
      </c>
      <c r="CN48" s="509">
        <f t="shared" si="1171"/>
        <v>1391</v>
      </c>
      <c r="CO48" s="509">
        <f t="shared" si="1171"/>
        <v>1392</v>
      </c>
      <c r="CP48" s="509">
        <f t="shared" si="1171"/>
        <v>1393</v>
      </c>
      <c r="CQ48" s="509">
        <f t="shared" si="1171"/>
        <v>1394</v>
      </c>
      <c r="CR48" s="509">
        <f t="shared" si="1171"/>
        <v>1395</v>
      </c>
      <c r="CS48" s="509">
        <f t="shared" si="1171"/>
        <v>1396</v>
      </c>
      <c r="CT48" s="509">
        <f t="shared" si="1171"/>
        <v>1397</v>
      </c>
      <c r="CU48" s="509">
        <f t="shared" ref="CU48:CW48" si="1172">$A49+CT$9</f>
        <v>1398</v>
      </c>
      <c r="CV48" s="509">
        <f t="shared" si="1172"/>
        <v>1399</v>
      </c>
      <c r="CW48" s="509">
        <f t="shared" si="1172"/>
        <v>1400</v>
      </c>
      <c r="CX48" s="532"/>
      <c r="CZ48" s="508"/>
      <c r="DE48" s="508"/>
      <c r="DF48" s="508"/>
      <c r="DG48" s="508"/>
      <c r="DH48" s="508"/>
      <c r="DI48" s="508"/>
      <c r="DJ48" s="508"/>
    </row>
    <row r="49" spans="1:114">
      <c r="A49" s="533">
        <v>1301</v>
      </c>
      <c r="B49" s="190" t="str">
        <f>MID($I$7,B48,1)</f>
        <v/>
      </c>
      <c r="C49" s="23" t="str">
        <f t="shared" ref="C49" si="1173">MID($I$7,C48,1)</f>
        <v/>
      </c>
      <c r="D49" s="23" t="str">
        <f t="shared" ref="D49" si="1174">MID($I$7,D48,1)</f>
        <v/>
      </c>
      <c r="E49" s="23" t="str">
        <f t="shared" ref="E49" si="1175">MID($I$7,E48,1)</f>
        <v/>
      </c>
      <c r="F49" s="23" t="str">
        <f t="shared" ref="F49" si="1176">MID($I$7,F48,1)</f>
        <v/>
      </c>
      <c r="G49" s="23" t="str">
        <f t="shared" ref="G49" si="1177">MID($I$7,G48,1)</f>
        <v/>
      </c>
      <c r="H49" s="23" t="str">
        <f t="shared" ref="H49" si="1178">MID($I$7,H48,1)</f>
        <v/>
      </c>
      <c r="I49" s="23" t="str">
        <f t="shared" ref="I49" si="1179">MID($I$7,I48,1)</f>
        <v/>
      </c>
      <c r="J49" s="23" t="str">
        <f t="shared" ref="J49" si="1180">MID($I$7,J48,1)</f>
        <v/>
      </c>
      <c r="K49" s="23" t="str">
        <f t="shared" ref="K49" si="1181">MID($I$7,K48,1)</f>
        <v/>
      </c>
      <c r="L49" s="23" t="str">
        <f t="shared" ref="L49" si="1182">MID($I$7,L48,1)</f>
        <v/>
      </c>
      <c r="M49" s="23" t="str">
        <f t="shared" ref="M49" si="1183">MID($I$7,M48,1)</f>
        <v/>
      </c>
      <c r="N49" s="23" t="str">
        <f t="shared" ref="N49" si="1184">MID($I$7,N48,1)</f>
        <v/>
      </c>
      <c r="O49" s="23" t="str">
        <f t="shared" ref="O49" si="1185">MID($I$7,O48,1)</f>
        <v/>
      </c>
      <c r="P49" s="23" t="str">
        <f t="shared" ref="P49" si="1186">MID($I$7,P48,1)</f>
        <v/>
      </c>
      <c r="Q49" s="23" t="str">
        <f t="shared" ref="Q49" si="1187">MID($I$7,Q48,1)</f>
        <v/>
      </c>
      <c r="R49" s="23" t="str">
        <f t="shared" ref="R49" si="1188">MID($I$7,R48,1)</f>
        <v/>
      </c>
      <c r="S49" s="23" t="str">
        <f t="shared" ref="S49" si="1189">MID($I$7,S48,1)</f>
        <v/>
      </c>
      <c r="T49" s="23" t="str">
        <f t="shared" ref="T49" si="1190">MID($I$7,T48,1)</f>
        <v/>
      </c>
      <c r="U49" s="23" t="str">
        <f t="shared" ref="U49" si="1191">MID($I$7,U48,1)</f>
        <v/>
      </c>
      <c r="V49" s="543" t="str">
        <f t="shared" ref="V49" si="1192">MID($I$7,V48,1)</f>
        <v/>
      </c>
      <c r="W49" s="23" t="str">
        <f t="shared" ref="W49" si="1193">MID($I$7,W48,1)</f>
        <v/>
      </c>
      <c r="X49" s="23" t="str">
        <f t="shared" ref="X49" si="1194">MID($I$7,X48,1)</f>
        <v/>
      </c>
      <c r="Y49" s="23" t="str">
        <f t="shared" ref="Y49" si="1195">MID($I$7,Y48,1)</f>
        <v/>
      </c>
      <c r="Z49" s="23" t="str">
        <f t="shared" ref="Z49" si="1196">MID($I$7,Z48,1)</f>
        <v/>
      </c>
      <c r="AA49" s="23" t="str">
        <f t="shared" ref="AA49" si="1197">MID($I$7,AA48,1)</f>
        <v/>
      </c>
      <c r="AB49" s="23" t="str">
        <f t="shared" ref="AB49" si="1198">MID($I$7,AB48,1)</f>
        <v/>
      </c>
      <c r="AC49" s="23" t="str">
        <f t="shared" ref="AC49" si="1199">MID($I$7,AC48,1)</f>
        <v/>
      </c>
      <c r="AD49" s="23" t="str">
        <f t="shared" ref="AD49" si="1200">MID($I$7,AD48,1)</f>
        <v/>
      </c>
      <c r="AE49" s="23" t="str">
        <f t="shared" ref="AE49" si="1201">MID($I$7,AE48,1)</f>
        <v/>
      </c>
      <c r="AF49" s="23" t="str">
        <f t="shared" ref="AF49" si="1202">MID($I$7,AF48,1)</f>
        <v/>
      </c>
      <c r="AG49" s="23" t="str">
        <f t="shared" ref="AG49" si="1203">MID($I$7,AG48,1)</f>
        <v/>
      </c>
      <c r="AH49" s="23" t="str">
        <f t="shared" ref="AH49" si="1204">MID($I$7,AH48,1)</f>
        <v/>
      </c>
      <c r="AI49" s="23" t="str">
        <f t="shared" ref="AI49" si="1205">MID($I$7,AI48,1)</f>
        <v/>
      </c>
      <c r="AJ49" s="23" t="str">
        <f t="shared" ref="AJ49" si="1206">MID($I$7,AJ48,1)</f>
        <v/>
      </c>
      <c r="AK49" s="23" t="str">
        <f t="shared" ref="AK49" si="1207">MID($I$7,AK48,1)</f>
        <v/>
      </c>
      <c r="AL49" s="23" t="str">
        <f t="shared" ref="AL49" si="1208">MID($I$7,AL48,1)</f>
        <v/>
      </c>
      <c r="AM49" s="23" t="str">
        <f t="shared" ref="AM49" si="1209">MID($I$7,AM48,1)</f>
        <v/>
      </c>
      <c r="AN49" s="23" t="str">
        <f t="shared" ref="AN49" si="1210">MID($I$7,AN48,1)</f>
        <v/>
      </c>
      <c r="AO49" s="23" t="str">
        <f t="shared" ref="AO49" si="1211">MID($I$7,AO48,1)</f>
        <v/>
      </c>
      <c r="AP49" s="543" t="str">
        <f t="shared" ref="AP49" si="1212">MID($I$7,AP48,1)</f>
        <v/>
      </c>
      <c r="AQ49" s="10" t="str">
        <f t="shared" ref="AQ49" si="1213">MID($I$7,AQ48,1)</f>
        <v/>
      </c>
      <c r="AR49" s="23" t="str">
        <f t="shared" ref="AR49" si="1214">MID($I$7,AR48,1)</f>
        <v/>
      </c>
      <c r="AS49" s="23" t="str">
        <f t="shared" ref="AS49" si="1215">MID($I$7,AS48,1)</f>
        <v/>
      </c>
      <c r="AT49" s="23" t="str">
        <f t="shared" ref="AT49" si="1216">MID($I$7,AT48,1)</f>
        <v/>
      </c>
      <c r="AU49" s="23" t="str">
        <f t="shared" ref="AU49" si="1217">MID($I$7,AU48,1)</f>
        <v/>
      </c>
      <c r="AV49" s="23" t="str">
        <f t="shared" ref="AV49" si="1218">MID($I$7,AV48,1)</f>
        <v/>
      </c>
      <c r="AW49" s="23" t="str">
        <f t="shared" ref="AW49" si="1219">MID($I$7,AW48,1)</f>
        <v/>
      </c>
      <c r="AX49" s="23" t="str">
        <f t="shared" ref="AX49" si="1220">MID($I$7,AX48,1)</f>
        <v/>
      </c>
      <c r="AY49" s="23" t="str">
        <f t="shared" ref="AY49" si="1221">MID($I$7,AY48,1)</f>
        <v/>
      </c>
      <c r="AZ49" s="23" t="str">
        <f t="shared" ref="AZ49" si="1222">MID($I$7,AZ48,1)</f>
        <v/>
      </c>
      <c r="BA49" s="23" t="str">
        <f t="shared" ref="BA49" si="1223">MID($I$7,BA48,1)</f>
        <v/>
      </c>
      <c r="BB49" s="23" t="str">
        <f t="shared" ref="BB49" si="1224">MID($I$7,BB48,1)</f>
        <v/>
      </c>
      <c r="BC49" s="23" t="str">
        <f t="shared" ref="BC49" si="1225">MID($I$7,BC48,1)</f>
        <v/>
      </c>
      <c r="BD49" s="23" t="str">
        <f t="shared" ref="BD49" si="1226">MID($I$7,BD48,1)</f>
        <v/>
      </c>
      <c r="BE49" s="23" t="str">
        <f t="shared" ref="BE49" si="1227">MID($I$7,BE48,1)</f>
        <v/>
      </c>
      <c r="BF49" s="23" t="str">
        <f t="shared" ref="BF49" si="1228">MID($I$7,BF48,1)</f>
        <v/>
      </c>
      <c r="BG49" s="23" t="str">
        <f t="shared" ref="BG49" si="1229">MID($I$7,BG48,1)</f>
        <v/>
      </c>
      <c r="BH49" s="23" t="str">
        <f t="shared" ref="BH49" si="1230">MID($I$7,BH48,1)</f>
        <v/>
      </c>
      <c r="BI49" s="23" t="str">
        <f t="shared" ref="BI49" si="1231">MID($I$7,BI48,1)</f>
        <v/>
      </c>
      <c r="BJ49" s="543" t="str">
        <f t="shared" ref="BJ49" si="1232">MID($I$7,BJ48,1)</f>
        <v/>
      </c>
      <c r="BK49" s="10" t="str">
        <f t="shared" ref="BK49" si="1233">MID($I$7,BK48,1)</f>
        <v/>
      </c>
      <c r="BL49" s="10" t="str">
        <f t="shared" ref="BL49" si="1234">MID($I$7,BL48,1)</f>
        <v/>
      </c>
      <c r="BM49" s="10" t="str">
        <f t="shared" ref="BM49" si="1235">MID($I$7,BM48,1)</f>
        <v/>
      </c>
      <c r="BN49" s="10" t="str">
        <f t="shared" ref="BN49" si="1236">MID($I$7,BN48,1)</f>
        <v/>
      </c>
      <c r="BO49" s="10" t="str">
        <f t="shared" ref="BO49" si="1237">MID($I$7,BO48,1)</f>
        <v/>
      </c>
      <c r="BP49" s="10" t="str">
        <f t="shared" ref="BP49" si="1238">MID($I$7,BP48,1)</f>
        <v/>
      </c>
      <c r="BQ49" s="10" t="str">
        <f t="shared" ref="BQ49" si="1239">MID($I$7,BQ48,1)</f>
        <v/>
      </c>
      <c r="BR49" s="10" t="str">
        <f t="shared" ref="BR49" si="1240">MID($I$7,BR48,1)</f>
        <v/>
      </c>
      <c r="BS49" s="10" t="str">
        <f t="shared" ref="BS49" si="1241">MID($I$7,BS48,1)</f>
        <v/>
      </c>
      <c r="BT49" s="10" t="str">
        <f t="shared" ref="BT49" si="1242">MID($I$7,BT48,1)</f>
        <v/>
      </c>
      <c r="BU49" s="10" t="str">
        <f t="shared" ref="BU49" si="1243">MID($I$7,BU48,1)</f>
        <v/>
      </c>
      <c r="BV49" s="10" t="str">
        <f t="shared" ref="BV49" si="1244">MID($I$7,BV48,1)</f>
        <v/>
      </c>
      <c r="BW49" s="10" t="str">
        <f t="shared" ref="BW49" si="1245">MID($I$7,BW48,1)</f>
        <v/>
      </c>
      <c r="BX49" s="10" t="str">
        <f t="shared" ref="BX49" si="1246">MID($I$7,BX48,1)</f>
        <v/>
      </c>
      <c r="BY49" s="10" t="str">
        <f t="shared" ref="BY49" si="1247">MID($I$7,BY48,1)</f>
        <v/>
      </c>
      <c r="BZ49" s="10" t="str">
        <f t="shared" ref="BZ49" si="1248">MID($I$7,BZ48,1)</f>
        <v/>
      </c>
      <c r="CA49" s="10" t="str">
        <f t="shared" ref="CA49" si="1249">MID($I$7,CA48,1)</f>
        <v/>
      </c>
      <c r="CB49" s="10" t="str">
        <f t="shared" ref="CB49" si="1250">MID($I$7,CB48,1)</f>
        <v/>
      </c>
      <c r="CC49" s="546" t="str">
        <f t="shared" ref="CC49" si="1251">MID($I$7,CC48,1)</f>
        <v/>
      </c>
      <c r="CD49" s="10" t="str">
        <f t="shared" ref="CD49" si="1252">MID($I$7,CD48,1)</f>
        <v/>
      </c>
      <c r="CE49" s="10" t="str">
        <f t="shared" ref="CE49" si="1253">MID($I$7,CE48,1)</f>
        <v/>
      </c>
      <c r="CF49" s="23" t="str">
        <f t="shared" ref="CF49" si="1254">MID($I$7,CF48,1)</f>
        <v/>
      </c>
      <c r="CG49" s="23" t="str">
        <f t="shared" ref="CG49" si="1255">MID($I$7,CG48,1)</f>
        <v/>
      </c>
      <c r="CH49" s="23" t="str">
        <f t="shared" ref="CH49" si="1256">MID($I$7,CH48,1)</f>
        <v/>
      </c>
      <c r="CI49" s="23" t="str">
        <f t="shared" ref="CI49" si="1257">MID($I$7,CI48,1)</f>
        <v/>
      </c>
      <c r="CJ49" s="23" t="str">
        <f t="shared" ref="CJ49" si="1258">MID($I$7,CJ48,1)</f>
        <v/>
      </c>
      <c r="CK49" s="23" t="str">
        <f t="shared" ref="CK49" si="1259">MID($I$7,CK48,1)</f>
        <v/>
      </c>
      <c r="CL49" s="23" t="str">
        <f t="shared" ref="CL49" si="1260">MID($I$7,CL48,1)</f>
        <v/>
      </c>
      <c r="CM49" s="23" t="str">
        <f t="shared" ref="CM49" si="1261">MID($I$7,CM48,1)</f>
        <v/>
      </c>
      <c r="CN49" s="23" t="str">
        <f t="shared" ref="CN49" si="1262">MID($I$7,CN48,1)</f>
        <v/>
      </c>
      <c r="CO49" s="23" t="str">
        <f t="shared" ref="CO49" si="1263">MID($I$7,CO48,1)</f>
        <v/>
      </c>
      <c r="CP49" s="23" t="str">
        <f t="shared" ref="CP49" si="1264">MID($I$7,CP48,1)</f>
        <v/>
      </c>
      <c r="CQ49" s="23" t="str">
        <f t="shared" ref="CQ49" si="1265">MID($I$7,CQ48,1)</f>
        <v/>
      </c>
      <c r="CR49" s="23" t="str">
        <f t="shared" ref="CR49" si="1266">MID($I$7,CR48,1)</f>
        <v/>
      </c>
      <c r="CS49" s="23" t="str">
        <f t="shared" ref="CS49" si="1267">MID($I$7,CS48,1)</f>
        <v/>
      </c>
      <c r="CT49" s="23" t="str">
        <f t="shared" ref="CT49" si="1268">MID($I$7,CT48,1)</f>
        <v/>
      </c>
      <c r="CU49" s="23" t="str">
        <f t="shared" ref="CU49" si="1269">MID($I$7,CU48,1)</f>
        <v/>
      </c>
      <c r="CV49" s="23" t="str">
        <f t="shared" ref="CV49" si="1270">MID($I$7,CV48,1)</f>
        <v/>
      </c>
      <c r="CW49" s="23" t="str">
        <f t="shared" ref="CW49" si="1271">MID($I$7,CW48,1)</f>
        <v/>
      </c>
      <c r="CX49" s="533">
        <f>CW48</f>
        <v>1400</v>
      </c>
    </row>
    <row r="50" spans="1:114">
      <c r="A50" s="533"/>
      <c r="B50" s="190" t="str">
        <f>IF(B49="","",IF(OR(B49="G",B49="C")=TRUE,"S",IF(OR(B49="A",B49="T")=TRUE,"W","/")))</f>
        <v/>
      </c>
      <c r="C50" s="23" t="str">
        <f t="shared" ref="C50:BN50" si="1272">IF(C49="","",IF(OR(C49="G",C49="C")=TRUE,"S",IF(OR(C49="A",C49="T")=TRUE,"W","/")))</f>
        <v/>
      </c>
      <c r="D50" s="23" t="str">
        <f t="shared" si="1272"/>
        <v/>
      </c>
      <c r="E50" s="23" t="str">
        <f t="shared" si="1272"/>
        <v/>
      </c>
      <c r="F50" s="23" t="str">
        <f t="shared" si="1272"/>
        <v/>
      </c>
      <c r="G50" s="23" t="str">
        <f t="shared" si="1272"/>
        <v/>
      </c>
      <c r="H50" s="23" t="str">
        <f t="shared" si="1272"/>
        <v/>
      </c>
      <c r="I50" s="23" t="str">
        <f t="shared" si="1272"/>
        <v/>
      </c>
      <c r="J50" s="23" t="str">
        <f t="shared" si="1272"/>
        <v/>
      </c>
      <c r="K50" s="23" t="str">
        <f t="shared" si="1272"/>
        <v/>
      </c>
      <c r="L50" s="23" t="str">
        <f t="shared" si="1272"/>
        <v/>
      </c>
      <c r="M50" s="23" t="str">
        <f t="shared" si="1272"/>
        <v/>
      </c>
      <c r="N50" s="23" t="str">
        <f t="shared" si="1272"/>
        <v/>
      </c>
      <c r="O50" s="23" t="str">
        <f t="shared" si="1272"/>
        <v/>
      </c>
      <c r="P50" s="23" t="str">
        <f t="shared" si="1272"/>
        <v/>
      </c>
      <c r="Q50" s="23" t="str">
        <f t="shared" si="1272"/>
        <v/>
      </c>
      <c r="R50" s="23" t="str">
        <f t="shared" si="1272"/>
        <v/>
      </c>
      <c r="S50" s="23" t="str">
        <f t="shared" si="1272"/>
        <v/>
      </c>
      <c r="T50" s="23" t="str">
        <f t="shared" si="1272"/>
        <v/>
      </c>
      <c r="U50" s="23" t="str">
        <f t="shared" si="1272"/>
        <v/>
      </c>
      <c r="V50" s="543" t="str">
        <f t="shared" si="1272"/>
        <v/>
      </c>
      <c r="W50" s="23" t="str">
        <f t="shared" si="1272"/>
        <v/>
      </c>
      <c r="X50" s="23" t="str">
        <f t="shared" si="1272"/>
        <v/>
      </c>
      <c r="Y50" s="23" t="str">
        <f t="shared" si="1272"/>
        <v/>
      </c>
      <c r="Z50" s="23" t="str">
        <f t="shared" si="1272"/>
        <v/>
      </c>
      <c r="AA50" s="23" t="str">
        <f t="shared" si="1272"/>
        <v/>
      </c>
      <c r="AB50" s="23" t="str">
        <f t="shared" si="1272"/>
        <v/>
      </c>
      <c r="AC50" s="23" t="str">
        <f t="shared" si="1272"/>
        <v/>
      </c>
      <c r="AD50" s="23" t="str">
        <f t="shared" si="1272"/>
        <v/>
      </c>
      <c r="AE50" s="23" t="str">
        <f t="shared" si="1272"/>
        <v/>
      </c>
      <c r="AF50" s="23" t="str">
        <f t="shared" si="1272"/>
        <v/>
      </c>
      <c r="AG50" s="23" t="str">
        <f t="shared" si="1272"/>
        <v/>
      </c>
      <c r="AH50" s="23" t="str">
        <f t="shared" si="1272"/>
        <v/>
      </c>
      <c r="AI50" s="23" t="str">
        <f t="shared" si="1272"/>
        <v/>
      </c>
      <c r="AJ50" s="23" t="str">
        <f t="shared" si="1272"/>
        <v/>
      </c>
      <c r="AK50" s="23" t="str">
        <f t="shared" si="1272"/>
        <v/>
      </c>
      <c r="AL50" s="23" t="str">
        <f t="shared" si="1272"/>
        <v/>
      </c>
      <c r="AM50" s="23" t="str">
        <f t="shared" si="1272"/>
        <v/>
      </c>
      <c r="AN50" s="23" t="str">
        <f t="shared" si="1272"/>
        <v/>
      </c>
      <c r="AO50" s="23" t="str">
        <f t="shared" si="1272"/>
        <v/>
      </c>
      <c r="AP50" s="543" t="str">
        <f t="shared" si="1272"/>
        <v/>
      </c>
      <c r="AQ50" s="10" t="str">
        <f t="shared" si="1272"/>
        <v/>
      </c>
      <c r="AR50" s="23" t="str">
        <f t="shared" si="1272"/>
        <v/>
      </c>
      <c r="AS50" s="23" t="str">
        <f t="shared" si="1272"/>
        <v/>
      </c>
      <c r="AT50" s="23" t="str">
        <f t="shared" si="1272"/>
        <v/>
      </c>
      <c r="AU50" s="23" t="str">
        <f t="shared" si="1272"/>
        <v/>
      </c>
      <c r="AV50" s="23" t="str">
        <f t="shared" si="1272"/>
        <v/>
      </c>
      <c r="AW50" s="23" t="str">
        <f t="shared" si="1272"/>
        <v/>
      </c>
      <c r="AX50" s="23" t="str">
        <f t="shared" si="1272"/>
        <v/>
      </c>
      <c r="AY50" s="23" t="str">
        <f t="shared" si="1272"/>
        <v/>
      </c>
      <c r="AZ50" s="23" t="str">
        <f t="shared" si="1272"/>
        <v/>
      </c>
      <c r="BA50" s="23" t="str">
        <f t="shared" si="1272"/>
        <v/>
      </c>
      <c r="BB50" s="23" t="str">
        <f t="shared" si="1272"/>
        <v/>
      </c>
      <c r="BC50" s="23" t="str">
        <f t="shared" si="1272"/>
        <v/>
      </c>
      <c r="BD50" s="23" t="str">
        <f t="shared" si="1272"/>
        <v/>
      </c>
      <c r="BE50" s="23" t="str">
        <f t="shared" si="1272"/>
        <v/>
      </c>
      <c r="BF50" s="23" t="str">
        <f t="shared" si="1272"/>
        <v/>
      </c>
      <c r="BG50" s="23" t="str">
        <f t="shared" si="1272"/>
        <v/>
      </c>
      <c r="BH50" s="23" t="str">
        <f t="shared" si="1272"/>
        <v/>
      </c>
      <c r="BI50" s="23" t="str">
        <f t="shared" si="1272"/>
        <v/>
      </c>
      <c r="BJ50" s="543" t="str">
        <f t="shared" si="1272"/>
        <v/>
      </c>
      <c r="BK50" s="10" t="str">
        <f t="shared" si="1272"/>
        <v/>
      </c>
      <c r="BL50" s="10" t="str">
        <f t="shared" si="1272"/>
        <v/>
      </c>
      <c r="BM50" s="10" t="str">
        <f t="shared" si="1272"/>
        <v/>
      </c>
      <c r="BN50" s="10" t="str">
        <f t="shared" si="1272"/>
        <v/>
      </c>
      <c r="BO50" s="10" t="str">
        <f t="shared" ref="BO50:CW50" si="1273">IF(BO49="","",IF(OR(BO49="G",BO49="C")=TRUE,"S",IF(OR(BO49="A",BO49="T")=TRUE,"W","/")))</f>
        <v/>
      </c>
      <c r="BP50" s="10" t="str">
        <f t="shared" si="1273"/>
        <v/>
      </c>
      <c r="BQ50" s="10" t="str">
        <f t="shared" si="1273"/>
        <v/>
      </c>
      <c r="BR50" s="10" t="str">
        <f t="shared" si="1273"/>
        <v/>
      </c>
      <c r="BS50" s="10" t="str">
        <f t="shared" si="1273"/>
        <v/>
      </c>
      <c r="BT50" s="10" t="str">
        <f t="shared" si="1273"/>
        <v/>
      </c>
      <c r="BU50" s="10" t="str">
        <f t="shared" si="1273"/>
        <v/>
      </c>
      <c r="BV50" s="10" t="str">
        <f t="shared" si="1273"/>
        <v/>
      </c>
      <c r="BW50" s="10" t="str">
        <f t="shared" si="1273"/>
        <v/>
      </c>
      <c r="BX50" s="10" t="str">
        <f t="shared" si="1273"/>
        <v/>
      </c>
      <c r="BY50" s="10" t="str">
        <f t="shared" si="1273"/>
        <v/>
      </c>
      <c r="BZ50" s="10" t="str">
        <f t="shared" si="1273"/>
        <v/>
      </c>
      <c r="CA50" s="10" t="str">
        <f t="shared" si="1273"/>
        <v/>
      </c>
      <c r="CB50" s="10" t="str">
        <f t="shared" si="1273"/>
        <v/>
      </c>
      <c r="CC50" s="546" t="str">
        <f t="shared" si="1273"/>
        <v/>
      </c>
      <c r="CD50" s="10" t="str">
        <f t="shared" si="1273"/>
        <v/>
      </c>
      <c r="CE50" s="10" t="str">
        <f t="shared" si="1273"/>
        <v/>
      </c>
      <c r="CF50" s="23" t="str">
        <f t="shared" si="1273"/>
        <v/>
      </c>
      <c r="CG50" s="23" t="str">
        <f t="shared" si="1273"/>
        <v/>
      </c>
      <c r="CH50" s="23" t="str">
        <f t="shared" si="1273"/>
        <v/>
      </c>
      <c r="CI50" s="23" t="str">
        <f t="shared" si="1273"/>
        <v/>
      </c>
      <c r="CJ50" s="23" t="str">
        <f t="shared" si="1273"/>
        <v/>
      </c>
      <c r="CK50" s="23" t="str">
        <f t="shared" si="1273"/>
        <v/>
      </c>
      <c r="CL50" s="23" t="str">
        <f t="shared" si="1273"/>
        <v/>
      </c>
      <c r="CM50" s="23" t="str">
        <f t="shared" si="1273"/>
        <v/>
      </c>
      <c r="CN50" s="23" t="str">
        <f t="shared" si="1273"/>
        <v/>
      </c>
      <c r="CO50" s="23" t="str">
        <f t="shared" si="1273"/>
        <v/>
      </c>
      <c r="CP50" s="23" t="str">
        <f t="shared" si="1273"/>
        <v/>
      </c>
      <c r="CQ50" s="23" t="str">
        <f t="shared" si="1273"/>
        <v/>
      </c>
      <c r="CR50" s="23" t="str">
        <f t="shared" si="1273"/>
        <v/>
      </c>
      <c r="CS50" s="23" t="str">
        <f t="shared" si="1273"/>
        <v/>
      </c>
      <c r="CT50" s="23" t="str">
        <f t="shared" si="1273"/>
        <v/>
      </c>
      <c r="CU50" s="23" t="str">
        <f t="shared" si="1273"/>
        <v/>
      </c>
      <c r="CV50" s="23" t="str">
        <f t="shared" si="1273"/>
        <v/>
      </c>
      <c r="CW50" s="23" t="str">
        <f t="shared" si="1273"/>
        <v/>
      </c>
      <c r="CX50" s="533"/>
    </row>
    <row r="51" spans="1:114" s="510" customFormat="1">
      <c r="A51" s="532"/>
      <c r="B51" s="530">
        <f>$A52</f>
        <v>1401</v>
      </c>
      <c r="C51" s="509">
        <f t="shared" ref="C51:AH51" si="1274">$A52+B$9</f>
        <v>1402</v>
      </c>
      <c r="D51" s="509">
        <f t="shared" si="1274"/>
        <v>1403</v>
      </c>
      <c r="E51" s="509">
        <f t="shared" si="1274"/>
        <v>1404</v>
      </c>
      <c r="F51" s="509">
        <f t="shared" si="1274"/>
        <v>1405</v>
      </c>
      <c r="G51" s="509">
        <f t="shared" si="1274"/>
        <v>1406</v>
      </c>
      <c r="H51" s="509">
        <f t="shared" si="1274"/>
        <v>1407</v>
      </c>
      <c r="I51" s="509">
        <f t="shared" si="1274"/>
        <v>1408</v>
      </c>
      <c r="J51" s="509">
        <f t="shared" si="1274"/>
        <v>1409</v>
      </c>
      <c r="K51" s="509">
        <f t="shared" si="1274"/>
        <v>1410</v>
      </c>
      <c r="L51" s="509">
        <f t="shared" si="1274"/>
        <v>1411</v>
      </c>
      <c r="M51" s="509">
        <f t="shared" si="1274"/>
        <v>1412</v>
      </c>
      <c r="N51" s="509">
        <f t="shared" si="1274"/>
        <v>1413</v>
      </c>
      <c r="O51" s="509">
        <f t="shared" si="1274"/>
        <v>1414</v>
      </c>
      <c r="P51" s="509">
        <f t="shared" si="1274"/>
        <v>1415</v>
      </c>
      <c r="Q51" s="509">
        <f t="shared" si="1274"/>
        <v>1416</v>
      </c>
      <c r="R51" s="509">
        <f t="shared" si="1274"/>
        <v>1417</v>
      </c>
      <c r="S51" s="509">
        <f t="shared" si="1274"/>
        <v>1418</v>
      </c>
      <c r="T51" s="509">
        <f t="shared" si="1274"/>
        <v>1419</v>
      </c>
      <c r="U51" s="509">
        <f t="shared" si="1274"/>
        <v>1420</v>
      </c>
      <c r="V51" s="544">
        <f t="shared" si="1274"/>
        <v>1421</v>
      </c>
      <c r="W51" s="509">
        <f t="shared" si="1274"/>
        <v>1422</v>
      </c>
      <c r="X51" s="509">
        <f t="shared" si="1274"/>
        <v>1423</v>
      </c>
      <c r="Y51" s="509">
        <f t="shared" si="1274"/>
        <v>1424</v>
      </c>
      <c r="Z51" s="509">
        <f t="shared" si="1274"/>
        <v>1425</v>
      </c>
      <c r="AA51" s="509">
        <f t="shared" si="1274"/>
        <v>1426</v>
      </c>
      <c r="AB51" s="509">
        <f t="shared" si="1274"/>
        <v>1427</v>
      </c>
      <c r="AC51" s="509">
        <f t="shared" si="1274"/>
        <v>1428</v>
      </c>
      <c r="AD51" s="509">
        <f t="shared" si="1274"/>
        <v>1429</v>
      </c>
      <c r="AE51" s="509">
        <f t="shared" si="1274"/>
        <v>1430</v>
      </c>
      <c r="AF51" s="509">
        <f t="shared" si="1274"/>
        <v>1431</v>
      </c>
      <c r="AG51" s="509">
        <f t="shared" si="1274"/>
        <v>1432</v>
      </c>
      <c r="AH51" s="509">
        <f t="shared" si="1274"/>
        <v>1433</v>
      </c>
      <c r="AI51" s="509">
        <f t="shared" ref="AI51:BN51" si="1275">$A52+AH$9</f>
        <v>1434</v>
      </c>
      <c r="AJ51" s="509">
        <f t="shared" si="1275"/>
        <v>1435</v>
      </c>
      <c r="AK51" s="509">
        <f t="shared" si="1275"/>
        <v>1436</v>
      </c>
      <c r="AL51" s="509">
        <f t="shared" si="1275"/>
        <v>1437</v>
      </c>
      <c r="AM51" s="509">
        <f t="shared" si="1275"/>
        <v>1438</v>
      </c>
      <c r="AN51" s="509">
        <f t="shared" si="1275"/>
        <v>1439</v>
      </c>
      <c r="AO51" s="509">
        <f t="shared" si="1275"/>
        <v>1440</v>
      </c>
      <c r="AP51" s="544">
        <f t="shared" si="1275"/>
        <v>1441</v>
      </c>
      <c r="AQ51" s="531">
        <f t="shared" si="1275"/>
        <v>1442</v>
      </c>
      <c r="AR51" s="509">
        <f t="shared" si="1275"/>
        <v>1443</v>
      </c>
      <c r="AS51" s="509">
        <f t="shared" si="1275"/>
        <v>1444</v>
      </c>
      <c r="AT51" s="509">
        <f t="shared" si="1275"/>
        <v>1445</v>
      </c>
      <c r="AU51" s="509">
        <f t="shared" si="1275"/>
        <v>1446</v>
      </c>
      <c r="AV51" s="509">
        <f t="shared" si="1275"/>
        <v>1447</v>
      </c>
      <c r="AW51" s="509">
        <f t="shared" si="1275"/>
        <v>1448</v>
      </c>
      <c r="AX51" s="509">
        <f t="shared" si="1275"/>
        <v>1449</v>
      </c>
      <c r="AY51" s="509">
        <f t="shared" si="1275"/>
        <v>1450</v>
      </c>
      <c r="AZ51" s="509">
        <f t="shared" si="1275"/>
        <v>1451</v>
      </c>
      <c r="BA51" s="509">
        <f t="shared" si="1275"/>
        <v>1452</v>
      </c>
      <c r="BB51" s="509">
        <f t="shared" si="1275"/>
        <v>1453</v>
      </c>
      <c r="BC51" s="509">
        <f t="shared" si="1275"/>
        <v>1454</v>
      </c>
      <c r="BD51" s="509">
        <f t="shared" si="1275"/>
        <v>1455</v>
      </c>
      <c r="BE51" s="509">
        <f t="shared" si="1275"/>
        <v>1456</v>
      </c>
      <c r="BF51" s="509">
        <f t="shared" si="1275"/>
        <v>1457</v>
      </c>
      <c r="BG51" s="509">
        <f t="shared" si="1275"/>
        <v>1458</v>
      </c>
      <c r="BH51" s="509">
        <f t="shared" si="1275"/>
        <v>1459</v>
      </c>
      <c r="BI51" s="509">
        <f t="shared" si="1275"/>
        <v>1460</v>
      </c>
      <c r="BJ51" s="544">
        <f t="shared" si="1275"/>
        <v>1461</v>
      </c>
      <c r="BK51" s="531">
        <f t="shared" si="1275"/>
        <v>1462</v>
      </c>
      <c r="BL51" s="531">
        <f t="shared" si="1275"/>
        <v>1463</v>
      </c>
      <c r="BM51" s="531">
        <f t="shared" si="1275"/>
        <v>1464</v>
      </c>
      <c r="BN51" s="531">
        <f t="shared" si="1275"/>
        <v>1465</v>
      </c>
      <c r="BO51" s="531">
        <f t="shared" ref="BO51:CT51" si="1276">$A52+BN$9</f>
        <v>1466</v>
      </c>
      <c r="BP51" s="531">
        <f t="shared" si="1276"/>
        <v>1467</v>
      </c>
      <c r="BQ51" s="531">
        <f t="shared" si="1276"/>
        <v>1468</v>
      </c>
      <c r="BR51" s="531">
        <f t="shared" si="1276"/>
        <v>1469</v>
      </c>
      <c r="BS51" s="531">
        <f t="shared" si="1276"/>
        <v>1470</v>
      </c>
      <c r="BT51" s="531">
        <f t="shared" si="1276"/>
        <v>1471</v>
      </c>
      <c r="BU51" s="531">
        <f t="shared" si="1276"/>
        <v>1472</v>
      </c>
      <c r="BV51" s="531">
        <f t="shared" si="1276"/>
        <v>1473</v>
      </c>
      <c r="BW51" s="531">
        <f t="shared" si="1276"/>
        <v>1474</v>
      </c>
      <c r="BX51" s="531">
        <f t="shared" si="1276"/>
        <v>1475</v>
      </c>
      <c r="BY51" s="531">
        <f t="shared" si="1276"/>
        <v>1476</v>
      </c>
      <c r="BZ51" s="531">
        <f t="shared" si="1276"/>
        <v>1477</v>
      </c>
      <c r="CA51" s="531">
        <f t="shared" si="1276"/>
        <v>1478</v>
      </c>
      <c r="CB51" s="531">
        <f t="shared" si="1276"/>
        <v>1479</v>
      </c>
      <c r="CC51" s="547">
        <f t="shared" si="1276"/>
        <v>1480</v>
      </c>
      <c r="CD51" s="531">
        <f t="shared" si="1276"/>
        <v>1481</v>
      </c>
      <c r="CE51" s="531">
        <f t="shared" si="1276"/>
        <v>1482</v>
      </c>
      <c r="CF51" s="509">
        <f t="shared" si="1276"/>
        <v>1483</v>
      </c>
      <c r="CG51" s="509">
        <f t="shared" si="1276"/>
        <v>1484</v>
      </c>
      <c r="CH51" s="509">
        <f t="shared" si="1276"/>
        <v>1485</v>
      </c>
      <c r="CI51" s="509">
        <f t="shared" si="1276"/>
        <v>1486</v>
      </c>
      <c r="CJ51" s="509">
        <f t="shared" si="1276"/>
        <v>1487</v>
      </c>
      <c r="CK51" s="509">
        <f t="shared" si="1276"/>
        <v>1488</v>
      </c>
      <c r="CL51" s="509">
        <f t="shared" si="1276"/>
        <v>1489</v>
      </c>
      <c r="CM51" s="509">
        <f t="shared" si="1276"/>
        <v>1490</v>
      </c>
      <c r="CN51" s="509">
        <f t="shared" si="1276"/>
        <v>1491</v>
      </c>
      <c r="CO51" s="509">
        <f t="shared" si="1276"/>
        <v>1492</v>
      </c>
      <c r="CP51" s="509">
        <f t="shared" si="1276"/>
        <v>1493</v>
      </c>
      <c r="CQ51" s="509">
        <f t="shared" si="1276"/>
        <v>1494</v>
      </c>
      <c r="CR51" s="509">
        <f t="shared" si="1276"/>
        <v>1495</v>
      </c>
      <c r="CS51" s="509">
        <f t="shared" si="1276"/>
        <v>1496</v>
      </c>
      <c r="CT51" s="509">
        <f t="shared" si="1276"/>
        <v>1497</v>
      </c>
      <c r="CU51" s="509">
        <f t="shared" ref="CU51:CW51" si="1277">$A52+CT$9</f>
        <v>1498</v>
      </c>
      <c r="CV51" s="509">
        <f t="shared" si="1277"/>
        <v>1499</v>
      </c>
      <c r="CW51" s="509">
        <f t="shared" si="1277"/>
        <v>1500</v>
      </c>
      <c r="CX51" s="532"/>
      <c r="CZ51" s="508"/>
      <c r="DE51" s="508"/>
      <c r="DF51" s="508"/>
      <c r="DG51" s="508"/>
      <c r="DH51" s="508"/>
      <c r="DI51" s="508"/>
      <c r="DJ51" s="508"/>
    </row>
    <row r="52" spans="1:114">
      <c r="A52" s="533">
        <v>1401</v>
      </c>
      <c r="B52" s="190" t="str">
        <f>MID($I$7,B51,1)</f>
        <v/>
      </c>
      <c r="C52" s="23" t="str">
        <f t="shared" ref="C52" si="1278">MID($I$7,C51,1)</f>
        <v/>
      </c>
      <c r="D52" s="23" t="str">
        <f t="shared" ref="D52" si="1279">MID($I$7,D51,1)</f>
        <v/>
      </c>
      <c r="E52" s="23" t="str">
        <f t="shared" ref="E52" si="1280">MID($I$7,E51,1)</f>
        <v/>
      </c>
      <c r="F52" s="23" t="str">
        <f t="shared" ref="F52" si="1281">MID($I$7,F51,1)</f>
        <v/>
      </c>
      <c r="G52" s="23" t="str">
        <f t="shared" ref="G52" si="1282">MID($I$7,G51,1)</f>
        <v/>
      </c>
      <c r="H52" s="23" t="str">
        <f t="shared" ref="H52" si="1283">MID($I$7,H51,1)</f>
        <v/>
      </c>
      <c r="I52" s="23" t="str">
        <f t="shared" ref="I52" si="1284">MID($I$7,I51,1)</f>
        <v/>
      </c>
      <c r="J52" s="23" t="str">
        <f t="shared" ref="J52" si="1285">MID($I$7,J51,1)</f>
        <v/>
      </c>
      <c r="K52" s="23" t="str">
        <f t="shared" ref="K52" si="1286">MID($I$7,K51,1)</f>
        <v/>
      </c>
      <c r="L52" s="23" t="str">
        <f t="shared" ref="L52" si="1287">MID($I$7,L51,1)</f>
        <v/>
      </c>
      <c r="M52" s="23" t="str">
        <f t="shared" ref="M52" si="1288">MID($I$7,M51,1)</f>
        <v/>
      </c>
      <c r="N52" s="23" t="str">
        <f t="shared" ref="N52" si="1289">MID($I$7,N51,1)</f>
        <v/>
      </c>
      <c r="O52" s="23" t="str">
        <f t="shared" ref="O52" si="1290">MID($I$7,O51,1)</f>
        <v/>
      </c>
      <c r="P52" s="23" t="str">
        <f t="shared" ref="P52" si="1291">MID($I$7,P51,1)</f>
        <v/>
      </c>
      <c r="Q52" s="23" t="str">
        <f t="shared" ref="Q52" si="1292">MID($I$7,Q51,1)</f>
        <v/>
      </c>
      <c r="R52" s="23" t="str">
        <f t="shared" ref="R52" si="1293">MID($I$7,R51,1)</f>
        <v/>
      </c>
      <c r="S52" s="23" t="str">
        <f t="shared" ref="S52" si="1294">MID($I$7,S51,1)</f>
        <v/>
      </c>
      <c r="T52" s="23" t="str">
        <f t="shared" ref="T52" si="1295">MID($I$7,T51,1)</f>
        <v/>
      </c>
      <c r="U52" s="23" t="str">
        <f t="shared" ref="U52" si="1296">MID($I$7,U51,1)</f>
        <v/>
      </c>
      <c r="V52" s="543" t="str">
        <f t="shared" ref="V52" si="1297">MID($I$7,V51,1)</f>
        <v/>
      </c>
      <c r="W52" s="23" t="str">
        <f t="shared" ref="W52" si="1298">MID($I$7,W51,1)</f>
        <v/>
      </c>
      <c r="X52" s="23" t="str">
        <f t="shared" ref="X52" si="1299">MID($I$7,X51,1)</f>
        <v/>
      </c>
      <c r="Y52" s="23" t="str">
        <f t="shared" ref="Y52" si="1300">MID($I$7,Y51,1)</f>
        <v/>
      </c>
      <c r="Z52" s="23" t="str">
        <f t="shared" ref="Z52" si="1301">MID($I$7,Z51,1)</f>
        <v/>
      </c>
      <c r="AA52" s="23" t="str">
        <f t="shared" ref="AA52" si="1302">MID($I$7,AA51,1)</f>
        <v/>
      </c>
      <c r="AB52" s="23" t="str">
        <f t="shared" ref="AB52" si="1303">MID($I$7,AB51,1)</f>
        <v/>
      </c>
      <c r="AC52" s="23" t="str">
        <f t="shared" ref="AC52" si="1304">MID($I$7,AC51,1)</f>
        <v/>
      </c>
      <c r="AD52" s="23" t="str">
        <f t="shared" ref="AD52" si="1305">MID($I$7,AD51,1)</f>
        <v/>
      </c>
      <c r="AE52" s="23" t="str">
        <f t="shared" ref="AE52" si="1306">MID($I$7,AE51,1)</f>
        <v/>
      </c>
      <c r="AF52" s="23" t="str">
        <f t="shared" ref="AF52" si="1307">MID($I$7,AF51,1)</f>
        <v/>
      </c>
      <c r="AG52" s="23" t="str">
        <f t="shared" ref="AG52" si="1308">MID($I$7,AG51,1)</f>
        <v/>
      </c>
      <c r="AH52" s="23" t="str">
        <f t="shared" ref="AH52" si="1309">MID($I$7,AH51,1)</f>
        <v/>
      </c>
      <c r="AI52" s="23" t="str">
        <f t="shared" ref="AI52" si="1310">MID($I$7,AI51,1)</f>
        <v/>
      </c>
      <c r="AJ52" s="23" t="str">
        <f t="shared" ref="AJ52" si="1311">MID($I$7,AJ51,1)</f>
        <v/>
      </c>
      <c r="AK52" s="23" t="str">
        <f t="shared" ref="AK52" si="1312">MID($I$7,AK51,1)</f>
        <v/>
      </c>
      <c r="AL52" s="23" t="str">
        <f t="shared" ref="AL52" si="1313">MID($I$7,AL51,1)</f>
        <v/>
      </c>
      <c r="AM52" s="23" t="str">
        <f t="shared" ref="AM52" si="1314">MID($I$7,AM51,1)</f>
        <v/>
      </c>
      <c r="AN52" s="23" t="str">
        <f t="shared" ref="AN52" si="1315">MID($I$7,AN51,1)</f>
        <v/>
      </c>
      <c r="AO52" s="23" t="str">
        <f t="shared" ref="AO52" si="1316">MID($I$7,AO51,1)</f>
        <v/>
      </c>
      <c r="AP52" s="543" t="str">
        <f t="shared" ref="AP52" si="1317">MID($I$7,AP51,1)</f>
        <v/>
      </c>
      <c r="AQ52" s="10" t="str">
        <f t="shared" ref="AQ52" si="1318">MID($I$7,AQ51,1)</f>
        <v/>
      </c>
      <c r="AR52" s="23" t="str">
        <f t="shared" ref="AR52" si="1319">MID($I$7,AR51,1)</f>
        <v/>
      </c>
      <c r="AS52" s="23" t="str">
        <f t="shared" ref="AS52" si="1320">MID($I$7,AS51,1)</f>
        <v/>
      </c>
      <c r="AT52" s="23" t="str">
        <f t="shared" ref="AT52" si="1321">MID($I$7,AT51,1)</f>
        <v/>
      </c>
      <c r="AU52" s="23" t="str">
        <f t="shared" ref="AU52" si="1322">MID($I$7,AU51,1)</f>
        <v/>
      </c>
      <c r="AV52" s="23" t="str">
        <f t="shared" ref="AV52" si="1323">MID($I$7,AV51,1)</f>
        <v/>
      </c>
      <c r="AW52" s="23" t="str">
        <f t="shared" ref="AW52" si="1324">MID($I$7,AW51,1)</f>
        <v/>
      </c>
      <c r="AX52" s="23" t="str">
        <f t="shared" ref="AX52" si="1325">MID($I$7,AX51,1)</f>
        <v/>
      </c>
      <c r="AY52" s="23" t="str">
        <f t="shared" ref="AY52" si="1326">MID($I$7,AY51,1)</f>
        <v/>
      </c>
      <c r="AZ52" s="23" t="str">
        <f t="shared" ref="AZ52" si="1327">MID($I$7,AZ51,1)</f>
        <v/>
      </c>
      <c r="BA52" s="23" t="str">
        <f t="shared" ref="BA52" si="1328">MID($I$7,BA51,1)</f>
        <v/>
      </c>
      <c r="BB52" s="23" t="str">
        <f t="shared" ref="BB52" si="1329">MID($I$7,BB51,1)</f>
        <v/>
      </c>
      <c r="BC52" s="23" t="str">
        <f t="shared" ref="BC52" si="1330">MID($I$7,BC51,1)</f>
        <v/>
      </c>
      <c r="BD52" s="23" t="str">
        <f t="shared" ref="BD52" si="1331">MID($I$7,BD51,1)</f>
        <v/>
      </c>
      <c r="BE52" s="23" t="str">
        <f t="shared" ref="BE52" si="1332">MID($I$7,BE51,1)</f>
        <v/>
      </c>
      <c r="BF52" s="23" t="str">
        <f t="shared" ref="BF52" si="1333">MID($I$7,BF51,1)</f>
        <v/>
      </c>
      <c r="BG52" s="23" t="str">
        <f t="shared" ref="BG52" si="1334">MID($I$7,BG51,1)</f>
        <v/>
      </c>
      <c r="BH52" s="23" t="str">
        <f t="shared" ref="BH52" si="1335">MID($I$7,BH51,1)</f>
        <v/>
      </c>
      <c r="BI52" s="23" t="str">
        <f t="shared" ref="BI52" si="1336">MID($I$7,BI51,1)</f>
        <v/>
      </c>
      <c r="BJ52" s="543" t="str">
        <f t="shared" ref="BJ52" si="1337">MID($I$7,BJ51,1)</f>
        <v/>
      </c>
      <c r="BK52" s="10" t="str">
        <f t="shared" ref="BK52" si="1338">MID($I$7,BK51,1)</f>
        <v/>
      </c>
      <c r="BL52" s="10" t="str">
        <f t="shared" ref="BL52" si="1339">MID($I$7,BL51,1)</f>
        <v/>
      </c>
      <c r="BM52" s="10" t="str">
        <f t="shared" ref="BM52" si="1340">MID($I$7,BM51,1)</f>
        <v/>
      </c>
      <c r="BN52" s="10" t="str">
        <f t="shared" ref="BN52" si="1341">MID($I$7,BN51,1)</f>
        <v/>
      </c>
      <c r="BO52" s="10" t="str">
        <f t="shared" ref="BO52" si="1342">MID($I$7,BO51,1)</f>
        <v/>
      </c>
      <c r="BP52" s="10" t="str">
        <f t="shared" ref="BP52" si="1343">MID($I$7,BP51,1)</f>
        <v/>
      </c>
      <c r="BQ52" s="10" t="str">
        <f t="shared" ref="BQ52" si="1344">MID($I$7,BQ51,1)</f>
        <v/>
      </c>
      <c r="BR52" s="10" t="str">
        <f t="shared" ref="BR52" si="1345">MID($I$7,BR51,1)</f>
        <v/>
      </c>
      <c r="BS52" s="10" t="str">
        <f t="shared" ref="BS52" si="1346">MID($I$7,BS51,1)</f>
        <v/>
      </c>
      <c r="BT52" s="10" t="str">
        <f t="shared" ref="BT52" si="1347">MID($I$7,BT51,1)</f>
        <v/>
      </c>
      <c r="BU52" s="10" t="str">
        <f t="shared" ref="BU52" si="1348">MID($I$7,BU51,1)</f>
        <v/>
      </c>
      <c r="BV52" s="10" t="str">
        <f t="shared" ref="BV52" si="1349">MID($I$7,BV51,1)</f>
        <v/>
      </c>
      <c r="BW52" s="10" t="str">
        <f t="shared" ref="BW52" si="1350">MID($I$7,BW51,1)</f>
        <v/>
      </c>
      <c r="BX52" s="10" t="str">
        <f t="shared" ref="BX52" si="1351">MID($I$7,BX51,1)</f>
        <v/>
      </c>
      <c r="BY52" s="10" t="str">
        <f t="shared" ref="BY52" si="1352">MID($I$7,BY51,1)</f>
        <v/>
      </c>
      <c r="BZ52" s="10" t="str">
        <f t="shared" ref="BZ52" si="1353">MID($I$7,BZ51,1)</f>
        <v/>
      </c>
      <c r="CA52" s="10" t="str">
        <f t="shared" ref="CA52" si="1354">MID($I$7,CA51,1)</f>
        <v/>
      </c>
      <c r="CB52" s="10" t="str">
        <f t="shared" ref="CB52" si="1355">MID($I$7,CB51,1)</f>
        <v/>
      </c>
      <c r="CC52" s="546" t="str">
        <f t="shared" ref="CC52" si="1356">MID($I$7,CC51,1)</f>
        <v/>
      </c>
      <c r="CD52" s="10" t="str">
        <f t="shared" ref="CD52" si="1357">MID($I$7,CD51,1)</f>
        <v/>
      </c>
      <c r="CE52" s="10" t="str">
        <f t="shared" ref="CE52" si="1358">MID($I$7,CE51,1)</f>
        <v/>
      </c>
      <c r="CF52" s="23" t="str">
        <f t="shared" ref="CF52" si="1359">MID($I$7,CF51,1)</f>
        <v/>
      </c>
      <c r="CG52" s="23" t="str">
        <f t="shared" ref="CG52" si="1360">MID($I$7,CG51,1)</f>
        <v/>
      </c>
      <c r="CH52" s="23" t="str">
        <f t="shared" ref="CH52" si="1361">MID($I$7,CH51,1)</f>
        <v/>
      </c>
      <c r="CI52" s="23" t="str">
        <f t="shared" ref="CI52" si="1362">MID($I$7,CI51,1)</f>
        <v/>
      </c>
      <c r="CJ52" s="23" t="str">
        <f t="shared" ref="CJ52" si="1363">MID($I$7,CJ51,1)</f>
        <v/>
      </c>
      <c r="CK52" s="23" t="str">
        <f t="shared" ref="CK52" si="1364">MID($I$7,CK51,1)</f>
        <v/>
      </c>
      <c r="CL52" s="23" t="str">
        <f t="shared" ref="CL52" si="1365">MID($I$7,CL51,1)</f>
        <v/>
      </c>
      <c r="CM52" s="23" t="str">
        <f t="shared" ref="CM52" si="1366">MID($I$7,CM51,1)</f>
        <v/>
      </c>
      <c r="CN52" s="23" t="str">
        <f t="shared" ref="CN52" si="1367">MID($I$7,CN51,1)</f>
        <v/>
      </c>
      <c r="CO52" s="23" t="str">
        <f t="shared" ref="CO52" si="1368">MID($I$7,CO51,1)</f>
        <v/>
      </c>
      <c r="CP52" s="23" t="str">
        <f t="shared" ref="CP52" si="1369">MID($I$7,CP51,1)</f>
        <v/>
      </c>
      <c r="CQ52" s="23" t="str">
        <f t="shared" ref="CQ52" si="1370">MID($I$7,CQ51,1)</f>
        <v/>
      </c>
      <c r="CR52" s="23" t="str">
        <f t="shared" ref="CR52" si="1371">MID($I$7,CR51,1)</f>
        <v/>
      </c>
      <c r="CS52" s="23" t="str">
        <f t="shared" ref="CS52" si="1372">MID($I$7,CS51,1)</f>
        <v/>
      </c>
      <c r="CT52" s="23" t="str">
        <f t="shared" ref="CT52" si="1373">MID($I$7,CT51,1)</f>
        <v/>
      </c>
      <c r="CU52" s="23" t="str">
        <f t="shared" ref="CU52" si="1374">MID($I$7,CU51,1)</f>
        <v/>
      </c>
      <c r="CV52" s="23" t="str">
        <f t="shared" ref="CV52" si="1375">MID($I$7,CV51,1)</f>
        <v/>
      </c>
      <c r="CW52" s="23" t="str">
        <f t="shared" ref="CW52" si="1376">MID($I$7,CW51,1)</f>
        <v/>
      </c>
      <c r="CX52" s="533">
        <f>CW51</f>
        <v>1500</v>
      </c>
    </row>
    <row r="53" spans="1:114">
      <c r="A53" s="533"/>
      <c r="B53" s="190" t="str">
        <f>IF(B52="","",IF(OR(B52="G",B52="C")=TRUE,"S",IF(OR(B52="A",B52="T")=TRUE,"W","/")))</f>
        <v/>
      </c>
      <c r="C53" s="23" t="str">
        <f t="shared" ref="C53:BN53" si="1377">IF(C52="","",IF(OR(C52="G",C52="C")=TRUE,"S",IF(OR(C52="A",C52="T")=TRUE,"W","/")))</f>
        <v/>
      </c>
      <c r="D53" s="23" t="str">
        <f t="shared" si="1377"/>
        <v/>
      </c>
      <c r="E53" s="23" t="str">
        <f t="shared" si="1377"/>
        <v/>
      </c>
      <c r="F53" s="23" t="str">
        <f t="shared" si="1377"/>
        <v/>
      </c>
      <c r="G53" s="23" t="str">
        <f t="shared" si="1377"/>
        <v/>
      </c>
      <c r="H53" s="23" t="str">
        <f t="shared" si="1377"/>
        <v/>
      </c>
      <c r="I53" s="23" t="str">
        <f t="shared" si="1377"/>
        <v/>
      </c>
      <c r="J53" s="23" t="str">
        <f t="shared" si="1377"/>
        <v/>
      </c>
      <c r="K53" s="23" t="str">
        <f t="shared" si="1377"/>
        <v/>
      </c>
      <c r="L53" s="23" t="str">
        <f t="shared" si="1377"/>
        <v/>
      </c>
      <c r="M53" s="23" t="str">
        <f t="shared" si="1377"/>
        <v/>
      </c>
      <c r="N53" s="23" t="str">
        <f t="shared" si="1377"/>
        <v/>
      </c>
      <c r="O53" s="23" t="str">
        <f t="shared" si="1377"/>
        <v/>
      </c>
      <c r="P53" s="23" t="str">
        <f t="shared" si="1377"/>
        <v/>
      </c>
      <c r="Q53" s="23" t="str">
        <f t="shared" si="1377"/>
        <v/>
      </c>
      <c r="R53" s="23" t="str">
        <f t="shared" si="1377"/>
        <v/>
      </c>
      <c r="S53" s="23" t="str">
        <f t="shared" si="1377"/>
        <v/>
      </c>
      <c r="T53" s="23" t="str">
        <f t="shared" si="1377"/>
        <v/>
      </c>
      <c r="U53" s="23" t="str">
        <f t="shared" si="1377"/>
        <v/>
      </c>
      <c r="V53" s="543" t="str">
        <f t="shared" si="1377"/>
        <v/>
      </c>
      <c r="W53" s="23" t="str">
        <f t="shared" si="1377"/>
        <v/>
      </c>
      <c r="X53" s="23" t="str">
        <f t="shared" si="1377"/>
        <v/>
      </c>
      <c r="Y53" s="23" t="str">
        <f t="shared" si="1377"/>
        <v/>
      </c>
      <c r="Z53" s="23" t="str">
        <f t="shared" si="1377"/>
        <v/>
      </c>
      <c r="AA53" s="23" t="str">
        <f t="shared" si="1377"/>
        <v/>
      </c>
      <c r="AB53" s="23" t="str">
        <f t="shared" si="1377"/>
        <v/>
      </c>
      <c r="AC53" s="23" t="str">
        <f t="shared" si="1377"/>
        <v/>
      </c>
      <c r="AD53" s="23" t="str">
        <f t="shared" si="1377"/>
        <v/>
      </c>
      <c r="AE53" s="23" t="str">
        <f t="shared" si="1377"/>
        <v/>
      </c>
      <c r="AF53" s="23" t="str">
        <f t="shared" si="1377"/>
        <v/>
      </c>
      <c r="AG53" s="23" t="str">
        <f t="shared" si="1377"/>
        <v/>
      </c>
      <c r="AH53" s="23" t="str">
        <f t="shared" si="1377"/>
        <v/>
      </c>
      <c r="AI53" s="23" t="str">
        <f t="shared" si="1377"/>
        <v/>
      </c>
      <c r="AJ53" s="23" t="str">
        <f t="shared" si="1377"/>
        <v/>
      </c>
      <c r="AK53" s="23" t="str">
        <f t="shared" si="1377"/>
        <v/>
      </c>
      <c r="AL53" s="23" t="str">
        <f t="shared" si="1377"/>
        <v/>
      </c>
      <c r="AM53" s="23" t="str">
        <f t="shared" si="1377"/>
        <v/>
      </c>
      <c r="AN53" s="23" t="str">
        <f t="shared" si="1377"/>
        <v/>
      </c>
      <c r="AO53" s="23" t="str">
        <f t="shared" si="1377"/>
        <v/>
      </c>
      <c r="AP53" s="543" t="str">
        <f t="shared" si="1377"/>
        <v/>
      </c>
      <c r="AQ53" s="10" t="str">
        <f t="shared" si="1377"/>
        <v/>
      </c>
      <c r="AR53" s="23" t="str">
        <f t="shared" si="1377"/>
        <v/>
      </c>
      <c r="AS53" s="23" t="str">
        <f t="shared" si="1377"/>
        <v/>
      </c>
      <c r="AT53" s="23" t="str">
        <f t="shared" si="1377"/>
        <v/>
      </c>
      <c r="AU53" s="23" t="str">
        <f t="shared" si="1377"/>
        <v/>
      </c>
      <c r="AV53" s="23" t="str">
        <f t="shared" si="1377"/>
        <v/>
      </c>
      <c r="AW53" s="23" t="str">
        <f t="shared" si="1377"/>
        <v/>
      </c>
      <c r="AX53" s="23" t="str">
        <f t="shared" si="1377"/>
        <v/>
      </c>
      <c r="AY53" s="23" t="str">
        <f t="shared" si="1377"/>
        <v/>
      </c>
      <c r="AZ53" s="23" t="str">
        <f t="shared" si="1377"/>
        <v/>
      </c>
      <c r="BA53" s="23" t="str">
        <f t="shared" si="1377"/>
        <v/>
      </c>
      <c r="BB53" s="23" t="str">
        <f t="shared" si="1377"/>
        <v/>
      </c>
      <c r="BC53" s="23" t="str">
        <f t="shared" si="1377"/>
        <v/>
      </c>
      <c r="BD53" s="23" t="str">
        <f t="shared" si="1377"/>
        <v/>
      </c>
      <c r="BE53" s="23" t="str">
        <f t="shared" si="1377"/>
        <v/>
      </c>
      <c r="BF53" s="23" t="str">
        <f t="shared" si="1377"/>
        <v/>
      </c>
      <c r="BG53" s="23" t="str">
        <f t="shared" si="1377"/>
        <v/>
      </c>
      <c r="BH53" s="23" t="str">
        <f t="shared" si="1377"/>
        <v/>
      </c>
      <c r="BI53" s="23" t="str">
        <f t="shared" si="1377"/>
        <v/>
      </c>
      <c r="BJ53" s="543" t="str">
        <f t="shared" si="1377"/>
        <v/>
      </c>
      <c r="BK53" s="10" t="str">
        <f t="shared" si="1377"/>
        <v/>
      </c>
      <c r="BL53" s="10" t="str">
        <f t="shared" si="1377"/>
        <v/>
      </c>
      <c r="BM53" s="10" t="str">
        <f t="shared" si="1377"/>
        <v/>
      </c>
      <c r="BN53" s="10" t="str">
        <f t="shared" si="1377"/>
        <v/>
      </c>
      <c r="BO53" s="10" t="str">
        <f t="shared" ref="BO53:CW53" si="1378">IF(BO52="","",IF(OR(BO52="G",BO52="C")=TRUE,"S",IF(OR(BO52="A",BO52="T")=TRUE,"W","/")))</f>
        <v/>
      </c>
      <c r="BP53" s="10" t="str">
        <f t="shared" si="1378"/>
        <v/>
      </c>
      <c r="BQ53" s="10" t="str">
        <f t="shared" si="1378"/>
        <v/>
      </c>
      <c r="BR53" s="10" t="str">
        <f t="shared" si="1378"/>
        <v/>
      </c>
      <c r="BS53" s="10" t="str">
        <f t="shared" si="1378"/>
        <v/>
      </c>
      <c r="BT53" s="10" t="str">
        <f t="shared" si="1378"/>
        <v/>
      </c>
      <c r="BU53" s="10" t="str">
        <f t="shared" si="1378"/>
        <v/>
      </c>
      <c r="BV53" s="10" t="str">
        <f t="shared" si="1378"/>
        <v/>
      </c>
      <c r="BW53" s="10" t="str">
        <f t="shared" si="1378"/>
        <v/>
      </c>
      <c r="BX53" s="10" t="str">
        <f t="shared" si="1378"/>
        <v/>
      </c>
      <c r="BY53" s="10" t="str">
        <f t="shared" si="1378"/>
        <v/>
      </c>
      <c r="BZ53" s="10" t="str">
        <f t="shared" si="1378"/>
        <v/>
      </c>
      <c r="CA53" s="10" t="str">
        <f t="shared" si="1378"/>
        <v/>
      </c>
      <c r="CB53" s="10" t="str">
        <f t="shared" si="1378"/>
        <v/>
      </c>
      <c r="CC53" s="546" t="str">
        <f t="shared" si="1378"/>
        <v/>
      </c>
      <c r="CD53" s="10" t="str">
        <f t="shared" si="1378"/>
        <v/>
      </c>
      <c r="CE53" s="10" t="str">
        <f t="shared" si="1378"/>
        <v/>
      </c>
      <c r="CF53" s="23" t="str">
        <f t="shared" si="1378"/>
        <v/>
      </c>
      <c r="CG53" s="23" t="str">
        <f t="shared" si="1378"/>
        <v/>
      </c>
      <c r="CH53" s="23" t="str">
        <f t="shared" si="1378"/>
        <v/>
      </c>
      <c r="CI53" s="23" t="str">
        <f t="shared" si="1378"/>
        <v/>
      </c>
      <c r="CJ53" s="23" t="str">
        <f t="shared" si="1378"/>
        <v/>
      </c>
      <c r="CK53" s="23" t="str">
        <f t="shared" si="1378"/>
        <v/>
      </c>
      <c r="CL53" s="23" t="str">
        <f t="shared" si="1378"/>
        <v/>
      </c>
      <c r="CM53" s="23" t="str">
        <f t="shared" si="1378"/>
        <v/>
      </c>
      <c r="CN53" s="23" t="str">
        <f t="shared" si="1378"/>
        <v/>
      </c>
      <c r="CO53" s="23" t="str">
        <f t="shared" si="1378"/>
        <v/>
      </c>
      <c r="CP53" s="23" t="str">
        <f t="shared" si="1378"/>
        <v/>
      </c>
      <c r="CQ53" s="23" t="str">
        <f t="shared" si="1378"/>
        <v/>
      </c>
      <c r="CR53" s="23" t="str">
        <f t="shared" si="1378"/>
        <v/>
      </c>
      <c r="CS53" s="23" t="str">
        <f t="shared" si="1378"/>
        <v/>
      </c>
      <c r="CT53" s="23" t="str">
        <f t="shared" si="1378"/>
        <v/>
      </c>
      <c r="CU53" s="23" t="str">
        <f t="shared" si="1378"/>
        <v/>
      </c>
      <c r="CV53" s="23" t="str">
        <f t="shared" si="1378"/>
        <v/>
      </c>
      <c r="CW53" s="23" t="str">
        <f t="shared" si="1378"/>
        <v/>
      </c>
      <c r="CX53" s="533"/>
    </row>
    <row r="54" spans="1:114" s="510" customFormat="1">
      <c r="A54" s="532"/>
      <c r="B54" s="530">
        <f>$A55</f>
        <v>1501</v>
      </c>
      <c r="C54" s="509">
        <f t="shared" ref="C54:AH54" si="1379">$A55+B$9</f>
        <v>1502</v>
      </c>
      <c r="D54" s="509">
        <f t="shared" si="1379"/>
        <v>1503</v>
      </c>
      <c r="E54" s="509">
        <f t="shared" si="1379"/>
        <v>1504</v>
      </c>
      <c r="F54" s="509">
        <f t="shared" si="1379"/>
        <v>1505</v>
      </c>
      <c r="G54" s="509">
        <f t="shared" si="1379"/>
        <v>1506</v>
      </c>
      <c r="H54" s="509">
        <f t="shared" si="1379"/>
        <v>1507</v>
      </c>
      <c r="I54" s="509">
        <f t="shared" si="1379"/>
        <v>1508</v>
      </c>
      <c r="J54" s="509">
        <f t="shared" si="1379"/>
        <v>1509</v>
      </c>
      <c r="K54" s="509">
        <f t="shared" si="1379"/>
        <v>1510</v>
      </c>
      <c r="L54" s="509">
        <f t="shared" si="1379"/>
        <v>1511</v>
      </c>
      <c r="M54" s="509">
        <f t="shared" si="1379"/>
        <v>1512</v>
      </c>
      <c r="N54" s="509">
        <f t="shared" si="1379"/>
        <v>1513</v>
      </c>
      <c r="O54" s="509">
        <f t="shared" si="1379"/>
        <v>1514</v>
      </c>
      <c r="P54" s="509">
        <f t="shared" si="1379"/>
        <v>1515</v>
      </c>
      <c r="Q54" s="509">
        <f t="shared" si="1379"/>
        <v>1516</v>
      </c>
      <c r="R54" s="509">
        <f t="shared" si="1379"/>
        <v>1517</v>
      </c>
      <c r="S54" s="509">
        <f t="shared" si="1379"/>
        <v>1518</v>
      </c>
      <c r="T54" s="509">
        <f t="shared" si="1379"/>
        <v>1519</v>
      </c>
      <c r="U54" s="509">
        <f t="shared" si="1379"/>
        <v>1520</v>
      </c>
      <c r="V54" s="544">
        <f t="shared" si="1379"/>
        <v>1521</v>
      </c>
      <c r="W54" s="509">
        <f t="shared" si="1379"/>
        <v>1522</v>
      </c>
      <c r="X54" s="509">
        <f t="shared" si="1379"/>
        <v>1523</v>
      </c>
      <c r="Y54" s="509">
        <f t="shared" si="1379"/>
        <v>1524</v>
      </c>
      <c r="Z54" s="509">
        <f t="shared" si="1379"/>
        <v>1525</v>
      </c>
      <c r="AA54" s="509">
        <f t="shared" si="1379"/>
        <v>1526</v>
      </c>
      <c r="AB54" s="509">
        <f t="shared" si="1379"/>
        <v>1527</v>
      </c>
      <c r="AC54" s="509">
        <f t="shared" si="1379"/>
        <v>1528</v>
      </c>
      <c r="AD54" s="509">
        <f t="shared" si="1379"/>
        <v>1529</v>
      </c>
      <c r="AE54" s="509">
        <f t="shared" si="1379"/>
        <v>1530</v>
      </c>
      <c r="AF54" s="509">
        <f t="shared" si="1379"/>
        <v>1531</v>
      </c>
      <c r="AG54" s="509">
        <f t="shared" si="1379"/>
        <v>1532</v>
      </c>
      <c r="AH54" s="509">
        <f t="shared" si="1379"/>
        <v>1533</v>
      </c>
      <c r="AI54" s="509">
        <f t="shared" ref="AI54:BN54" si="1380">$A55+AH$9</f>
        <v>1534</v>
      </c>
      <c r="AJ54" s="509">
        <f t="shared" si="1380"/>
        <v>1535</v>
      </c>
      <c r="AK54" s="509">
        <f t="shared" si="1380"/>
        <v>1536</v>
      </c>
      <c r="AL54" s="509">
        <f t="shared" si="1380"/>
        <v>1537</v>
      </c>
      <c r="AM54" s="509">
        <f t="shared" si="1380"/>
        <v>1538</v>
      </c>
      <c r="AN54" s="509">
        <f t="shared" si="1380"/>
        <v>1539</v>
      </c>
      <c r="AO54" s="509">
        <f t="shared" si="1380"/>
        <v>1540</v>
      </c>
      <c r="AP54" s="544">
        <f t="shared" si="1380"/>
        <v>1541</v>
      </c>
      <c r="AQ54" s="531">
        <f t="shared" si="1380"/>
        <v>1542</v>
      </c>
      <c r="AR54" s="509">
        <f t="shared" si="1380"/>
        <v>1543</v>
      </c>
      <c r="AS54" s="509">
        <f t="shared" si="1380"/>
        <v>1544</v>
      </c>
      <c r="AT54" s="509">
        <f t="shared" si="1380"/>
        <v>1545</v>
      </c>
      <c r="AU54" s="509">
        <f t="shared" si="1380"/>
        <v>1546</v>
      </c>
      <c r="AV54" s="509">
        <f t="shared" si="1380"/>
        <v>1547</v>
      </c>
      <c r="AW54" s="509">
        <f t="shared" si="1380"/>
        <v>1548</v>
      </c>
      <c r="AX54" s="509">
        <f t="shared" si="1380"/>
        <v>1549</v>
      </c>
      <c r="AY54" s="509">
        <f t="shared" si="1380"/>
        <v>1550</v>
      </c>
      <c r="AZ54" s="509">
        <f t="shared" si="1380"/>
        <v>1551</v>
      </c>
      <c r="BA54" s="509">
        <f t="shared" si="1380"/>
        <v>1552</v>
      </c>
      <c r="BB54" s="509">
        <f t="shared" si="1380"/>
        <v>1553</v>
      </c>
      <c r="BC54" s="509">
        <f t="shared" si="1380"/>
        <v>1554</v>
      </c>
      <c r="BD54" s="509">
        <f t="shared" si="1380"/>
        <v>1555</v>
      </c>
      <c r="BE54" s="509">
        <f t="shared" si="1380"/>
        <v>1556</v>
      </c>
      <c r="BF54" s="509">
        <f t="shared" si="1380"/>
        <v>1557</v>
      </c>
      <c r="BG54" s="509">
        <f t="shared" si="1380"/>
        <v>1558</v>
      </c>
      <c r="BH54" s="509">
        <f t="shared" si="1380"/>
        <v>1559</v>
      </c>
      <c r="BI54" s="509">
        <f t="shared" si="1380"/>
        <v>1560</v>
      </c>
      <c r="BJ54" s="544">
        <f t="shared" si="1380"/>
        <v>1561</v>
      </c>
      <c r="BK54" s="531">
        <f t="shared" si="1380"/>
        <v>1562</v>
      </c>
      <c r="BL54" s="531">
        <f t="shared" si="1380"/>
        <v>1563</v>
      </c>
      <c r="BM54" s="531">
        <f t="shared" si="1380"/>
        <v>1564</v>
      </c>
      <c r="BN54" s="531">
        <f t="shared" si="1380"/>
        <v>1565</v>
      </c>
      <c r="BO54" s="531">
        <f t="shared" ref="BO54:CT54" si="1381">$A55+BN$9</f>
        <v>1566</v>
      </c>
      <c r="BP54" s="531">
        <f t="shared" si="1381"/>
        <v>1567</v>
      </c>
      <c r="BQ54" s="531">
        <f t="shared" si="1381"/>
        <v>1568</v>
      </c>
      <c r="BR54" s="531">
        <f t="shared" si="1381"/>
        <v>1569</v>
      </c>
      <c r="BS54" s="531">
        <f t="shared" si="1381"/>
        <v>1570</v>
      </c>
      <c r="BT54" s="531">
        <f t="shared" si="1381"/>
        <v>1571</v>
      </c>
      <c r="BU54" s="531">
        <f t="shared" si="1381"/>
        <v>1572</v>
      </c>
      <c r="BV54" s="531">
        <f t="shared" si="1381"/>
        <v>1573</v>
      </c>
      <c r="BW54" s="531">
        <f t="shared" si="1381"/>
        <v>1574</v>
      </c>
      <c r="BX54" s="531">
        <f t="shared" si="1381"/>
        <v>1575</v>
      </c>
      <c r="BY54" s="531">
        <f t="shared" si="1381"/>
        <v>1576</v>
      </c>
      <c r="BZ54" s="531">
        <f t="shared" si="1381"/>
        <v>1577</v>
      </c>
      <c r="CA54" s="531">
        <f t="shared" si="1381"/>
        <v>1578</v>
      </c>
      <c r="CB54" s="531">
        <f t="shared" si="1381"/>
        <v>1579</v>
      </c>
      <c r="CC54" s="547">
        <f t="shared" si="1381"/>
        <v>1580</v>
      </c>
      <c r="CD54" s="531">
        <f t="shared" si="1381"/>
        <v>1581</v>
      </c>
      <c r="CE54" s="531">
        <f t="shared" si="1381"/>
        <v>1582</v>
      </c>
      <c r="CF54" s="509">
        <f t="shared" si="1381"/>
        <v>1583</v>
      </c>
      <c r="CG54" s="509">
        <f t="shared" si="1381"/>
        <v>1584</v>
      </c>
      <c r="CH54" s="509">
        <f t="shared" si="1381"/>
        <v>1585</v>
      </c>
      <c r="CI54" s="509">
        <f t="shared" si="1381"/>
        <v>1586</v>
      </c>
      <c r="CJ54" s="509">
        <f t="shared" si="1381"/>
        <v>1587</v>
      </c>
      <c r="CK54" s="509">
        <f t="shared" si="1381"/>
        <v>1588</v>
      </c>
      <c r="CL54" s="509">
        <f t="shared" si="1381"/>
        <v>1589</v>
      </c>
      <c r="CM54" s="509">
        <f t="shared" si="1381"/>
        <v>1590</v>
      </c>
      <c r="CN54" s="509">
        <f t="shared" si="1381"/>
        <v>1591</v>
      </c>
      <c r="CO54" s="509">
        <f t="shared" si="1381"/>
        <v>1592</v>
      </c>
      <c r="CP54" s="509">
        <f t="shared" si="1381"/>
        <v>1593</v>
      </c>
      <c r="CQ54" s="509">
        <f t="shared" si="1381"/>
        <v>1594</v>
      </c>
      <c r="CR54" s="509">
        <f t="shared" si="1381"/>
        <v>1595</v>
      </c>
      <c r="CS54" s="509">
        <f t="shared" si="1381"/>
        <v>1596</v>
      </c>
      <c r="CT54" s="509">
        <f t="shared" si="1381"/>
        <v>1597</v>
      </c>
      <c r="CU54" s="509">
        <f t="shared" ref="CU54:CW54" si="1382">$A55+CT$9</f>
        <v>1598</v>
      </c>
      <c r="CV54" s="509">
        <f t="shared" si="1382"/>
        <v>1599</v>
      </c>
      <c r="CW54" s="509">
        <f t="shared" si="1382"/>
        <v>1600</v>
      </c>
      <c r="CX54" s="532"/>
      <c r="CZ54" s="508"/>
      <c r="DE54" s="508"/>
      <c r="DF54" s="508"/>
      <c r="DG54" s="508"/>
      <c r="DH54" s="508"/>
      <c r="DI54" s="508"/>
      <c r="DJ54" s="508"/>
    </row>
    <row r="55" spans="1:114">
      <c r="A55" s="533">
        <v>1501</v>
      </c>
      <c r="B55" s="190" t="str">
        <f>MID($I$7,B54,1)</f>
        <v/>
      </c>
      <c r="C55" s="23" t="str">
        <f t="shared" ref="C55" si="1383">MID($I$7,C54,1)</f>
        <v/>
      </c>
      <c r="D55" s="23" t="str">
        <f t="shared" ref="D55" si="1384">MID($I$7,D54,1)</f>
        <v/>
      </c>
      <c r="E55" s="23" t="str">
        <f t="shared" ref="E55" si="1385">MID($I$7,E54,1)</f>
        <v/>
      </c>
      <c r="F55" s="23" t="str">
        <f t="shared" ref="F55" si="1386">MID($I$7,F54,1)</f>
        <v/>
      </c>
      <c r="G55" s="23" t="str">
        <f t="shared" ref="G55" si="1387">MID($I$7,G54,1)</f>
        <v/>
      </c>
      <c r="H55" s="23" t="str">
        <f t="shared" ref="H55" si="1388">MID($I$7,H54,1)</f>
        <v/>
      </c>
      <c r="I55" s="23" t="str">
        <f t="shared" ref="I55" si="1389">MID($I$7,I54,1)</f>
        <v/>
      </c>
      <c r="J55" s="23" t="str">
        <f t="shared" ref="J55" si="1390">MID($I$7,J54,1)</f>
        <v/>
      </c>
      <c r="K55" s="23" t="str">
        <f t="shared" ref="K55" si="1391">MID($I$7,K54,1)</f>
        <v/>
      </c>
      <c r="L55" s="23" t="str">
        <f t="shared" ref="L55" si="1392">MID($I$7,L54,1)</f>
        <v/>
      </c>
      <c r="M55" s="23" t="str">
        <f t="shared" ref="M55" si="1393">MID($I$7,M54,1)</f>
        <v/>
      </c>
      <c r="N55" s="23" t="str">
        <f t="shared" ref="N55" si="1394">MID($I$7,N54,1)</f>
        <v/>
      </c>
      <c r="O55" s="23" t="str">
        <f t="shared" ref="O55" si="1395">MID($I$7,O54,1)</f>
        <v/>
      </c>
      <c r="P55" s="23" t="str">
        <f t="shared" ref="P55" si="1396">MID($I$7,P54,1)</f>
        <v/>
      </c>
      <c r="Q55" s="23" t="str">
        <f t="shared" ref="Q55" si="1397">MID($I$7,Q54,1)</f>
        <v/>
      </c>
      <c r="R55" s="23" t="str">
        <f t="shared" ref="R55" si="1398">MID($I$7,R54,1)</f>
        <v/>
      </c>
      <c r="S55" s="23" t="str">
        <f t="shared" ref="S55" si="1399">MID($I$7,S54,1)</f>
        <v/>
      </c>
      <c r="T55" s="23" t="str">
        <f t="shared" ref="T55" si="1400">MID($I$7,T54,1)</f>
        <v/>
      </c>
      <c r="U55" s="23" t="str">
        <f t="shared" ref="U55" si="1401">MID($I$7,U54,1)</f>
        <v/>
      </c>
      <c r="V55" s="543" t="str">
        <f t="shared" ref="V55" si="1402">MID($I$7,V54,1)</f>
        <v/>
      </c>
      <c r="W55" s="23" t="str">
        <f t="shared" ref="W55" si="1403">MID($I$7,W54,1)</f>
        <v/>
      </c>
      <c r="X55" s="23" t="str">
        <f t="shared" ref="X55" si="1404">MID($I$7,X54,1)</f>
        <v/>
      </c>
      <c r="Y55" s="23" t="str">
        <f t="shared" ref="Y55" si="1405">MID($I$7,Y54,1)</f>
        <v/>
      </c>
      <c r="Z55" s="23" t="str">
        <f t="shared" ref="Z55" si="1406">MID($I$7,Z54,1)</f>
        <v/>
      </c>
      <c r="AA55" s="23" t="str">
        <f t="shared" ref="AA55" si="1407">MID($I$7,AA54,1)</f>
        <v/>
      </c>
      <c r="AB55" s="23" t="str">
        <f t="shared" ref="AB55" si="1408">MID($I$7,AB54,1)</f>
        <v/>
      </c>
      <c r="AC55" s="23" t="str">
        <f t="shared" ref="AC55" si="1409">MID($I$7,AC54,1)</f>
        <v/>
      </c>
      <c r="AD55" s="23" t="str">
        <f t="shared" ref="AD55" si="1410">MID($I$7,AD54,1)</f>
        <v/>
      </c>
      <c r="AE55" s="23" t="str">
        <f t="shared" ref="AE55" si="1411">MID($I$7,AE54,1)</f>
        <v/>
      </c>
      <c r="AF55" s="23" t="str">
        <f t="shared" ref="AF55" si="1412">MID($I$7,AF54,1)</f>
        <v/>
      </c>
      <c r="AG55" s="23" t="str">
        <f t="shared" ref="AG55" si="1413">MID($I$7,AG54,1)</f>
        <v/>
      </c>
      <c r="AH55" s="23" t="str">
        <f t="shared" ref="AH55" si="1414">MID($I$7,AH54,1)</f>
        <v/>
      </c>
      <c r="AI55" s="23" t="str">
        <f t="shared" ref="AI55" si="1415">MID($I$7,AI54,1)</f>
        <v/>
      </c>
      <c r="AJ55" s="23" t="str">
        <f t="shared" ref="AJ55" si="1416">MID($I$7,AJ54,1)</f>
        <v/>
      </c>
      <c r="AK55" s="23" t="str">
        <f t="shared" ref="AK55" si="1417">MID($I$7,AK54,1)</f>
        <v/>
      </c>
      <c r="AL55" s="23" t="str">
        <f t="shared" ref="AL55" si="1418">MID($I$7,AL54,1)</f>
        <v/>
      </c>
      <c r="AM55" s="23" t="str">
        <f t="shared" ref="AM55" si="1419">MID($I$7,AM54,1)</f>
        <v/>
      </c>
      <c r="AN55" s="23" t="str">
        <f t="shared" ref="AN55" si="1420">MID($I$7,AN54,1)</f>
        <v/>
      </c>
      <c r="AO55" s="23" t="str">
        <f t="shared" ref="AO55" si="1421">MID($I$7,AO54,1)</f>
        <v/>
      </c>
      <c r="AP55" s="543" t="str">
        <f t="shared" ref="AP55" si="1422">MID($I$7,AP54,1)</f>
        <v/>
      </c>
      <c r="AQ55" s="10" t="str">
        <f t="shared" ref="AQ55" si="1423">MID($I$7,AQ54,1)</f>
        <v/>
      </c>
      <c r="AR55" s="23" t="str">
        <f t="shared" ref="AR55" si="1424">MID($I$7,AR54,1)</f>
        <v/>
      </c>
      <c r="AS55" s="23" t="str">
        <f t="shared" ref="AS55" si="1425">MID($I$7,AS54,1)</f>
        <v/>
      </c>
      <c r="AT55" s="23" t="str">
        <f t="shared" ref="AT55" si="1426">MID($I$7,AT54,1)</f>
        <v/>
      </c>
      <c r="AU55" s="23" t="str">
        <f t="shared" ref="AU55" si="1427">MID($I$7,AU54,1)</f>
        <v/>
      </c>
      <c r="AV55" s="23" t="str">
        <f t="shared" ref="AV55" si="1428">MID($I$7,AV54,1)</f>
        <v/>
      </c>
      <c r="AW55" s="23" t="str">
        <f t="shared" ref="AW55" si="1429">MID($I$7,AW54,1)</f>
        <v/>
      </c>
      <c r="AX55" s="23" t="str">
        <f t="shared" ref="AX55" si="1430">MID($I$7,AX54,1)</f>
        <v/>
      </c>
      <c r="AY55" s="23" t="str">
        <f t="shared" ref="AY55" si="1431">MID($I$7,AY54,1)</f>
        <v/>
      </c>
      <c r="AZ55" s="23" t="str">
        <f t="shared" ref="AZ55" si="1432">MID($I$7,AZ54,1)</f>
        <v/>
      </c>
      <c r="BA55" s="23" t="str">
        <f t="shared" ref="BA55" si="1433">MID($I$7,BA54,1)</f>
        <v/>
      </c>
      <c r="BB55" s="23" t="str">
        <f t="shared" ref="BB55" si="1434">MID($I$7,BB54,1)</f>
        <v/>
      </c>
      <c r="BC55" s="23" t="str">
        <f t="shared" ref="BC55" si="1435">MID($I$7,BC54,1)</f>
        <v/>
      </c>
      <c r="BD55" s="23" t="str">
        <f t="shared" ref="BD55" si="1436">MID($I$7,BD54,1)</f>
        <v/>
      </c>
      <c r="BE55" s="23" t="str">
        <f t="shared" ref="BE55" si="1437">MID($I$7,BE54,1)</f>
        <v/>
      </c>
      <c r="BF55" s="23" t="str">
        <f t="shared" ref="BF55" si="1438">MID($I$7,BF54,1)</f>
        <v/>
      </c>
      <c r="BG55" s="23" t="str">
        <f t="shared" ref="BG55" si="1439">MID($I$7,BG54,1)</f>
        <v/>
      </c>
      <c r="BH55" s="23" t="str">
        <f t="shared" ref="BH55" si="1440">MID($I$7,BH54,1)</f>
        <v/>
      </c>
      <c r="BI55" s="23" t="str">
        <f t="shared" ref="BI55" si="1441">MID($I$7,BI54,1)</f>
        <v/>
      </c>
      <c r="BJ55" s="543" t="str">
        <f t="shared" ref="BJ55" si="1442">MID($I$7,BJ54,1)</f>
        <v/>
      </c>
      <c r="BK55" s="10" t="str">
        <f t="shared" ref="BK55" si="1443">MID($I$7,BK54,1)</f>
        <v/>
      </c>
      <c r="BL55" s="10" t="str">
        <f t="shared" ref="BL55" si="1444">MID($I$7,BL54,1)</f>
        <v/>
      </c>
      <c r="BM55" s="10" t="str">
        <f t="shared" ref="BM55" si="1445">MID($I$7,BM54,1)</f>
        <v/>
      </c>
      <c r="BN55" s="10" t="str">
        <f t="shared" ref="BN55" si="1446">MID($I$7,BN54,1)</f>
        <v/>
      </c>
      <c r="BO55" s="10" t="str">
        <f t="shared" ref="BO55" si="1447">MID($I$7,BO54,1)</f>
        <v/>
      </c>
      <c r="BP55" s="10" t="str">
        <f t="shared" ref="BP55" si="1448">MID($I$7,BP54,1)</f>
        <v/>
      </c>
      <c r="BQ55" s="10" t="str">
        <f t="shared" ref="BQ55" si="1449">MID($I$7,BQ54,1)</f>
        <v/>
      </c>
      <c r="BR55" s="10" t="str">
        <f t="shared" ref="BR55" si="1450">MID($I$7,BR54,1)</f>
        <v/>
      </c>
      <c r="BS55" s="10" t="str">
        <f t="shared" ref="BS55" si="1451">MID($I$7,BS54,1)</f>
        <v/>
      </c>
      <c r="BT55" s="10" t="str">
        <f t="shared" ref="BT55" si="1452">MID($I$7,BT54,1)</f>
        <v/>
      </c>
      <c r="BU55" s="10" t="str">
        <f t="shared" ref="BU55" si="1453">MID($I$7,BU54,1)</f>
        <v/>
      </c>
      <c r="BV55" s="10" t="str">
        <f t="shared" ref="BV55" si="1454">MID($I$7,BV54,1)</f>
        <v/>
      </c>
      <c r="BW55" s="10" t="str">
        <f t="shared" ref="BW55" si="1455">MID($I$7,BW54,1)</f>
        <v/>
      </c>
      <c r="BX55" s="10" t="str">
        <f t="shared" ref="BX55" si="1456">MID($I$7,BX54,1)</f>
        <v/>
      </c>
      <c r="BY55" s="10" t="str">
        <f t="shared" ref="BY55" si="1457">MID($I$7,BY54,1)</f>
        <v/>
      </c>
      <c r="BZ55" s="10" t="str">
        <f t="shared" ref="BZ55" si="1458">MID($I$7,BZ54,1)</f>
        <v/>
      </c>
      <c r="CA55" s="10" t="str">
        <f t="shared" ref="CA55" si="1459">MID($I$7,CA54,1)</f>
        <v/>
      </c>
      <c r="CB55" s="10" t="str">
        <f t="shared" ref="CB55" si="1460">MID($I$7,CB54,1)</f>
        <v/>
      </c>
      <c r="CC55" s="546" t="str">
        <f t="shared" ref="CC55" si="1461">MID($I$7,CC54,1)</f>
        <v/>
      </c>
      <c r="CD55" s="10" t="str">
        <f t="shared" ref="CD55" si="1462">MID($I$7,CD54,1)</f>
        <v/>
      </c>
      <c r="CE55" s="10" t="str">
        <f t="shared" ref="CE55" si="1463">MID($I$7,CE54,1)</f>
        <v/>
      </c>
      <c r="CF55" s="23" t="str">
        <f t="shared" ref="CF55" si="1464">MID($I$7,CF54,1)</f>
        <v/>
      </c>
      <c r="CG55" s="23" t="str">
        <f t="shared" ref="CG55" si="1465">MID($I$7,CG54,1)</f>
        <v/>
      </c>
      <c r="CH55" s="23" t="str">
        <f t="shared" ref="CH55" si="1466">MID($I$7,CH54,1)</f>
        <v/>
      </c>
      <c r="CI55" s="23" t="str">
        <f t="shared" ref="CI55" si="1467">MID($I$7,CI54,1)</f>
        <v/>
      </c>
      <c r="CJ55" s="23" t="str">
        <f t="shared" ref="CJ55" si="1468">MID($I$7,CJ54,1)</f>
        <v/>
      </c>
      <c r="CK55" s="23" t="str">
        <f t="shared" ref="CK55" si="1469">MID($I$7,CK54,1)</f>
        <v/>
      </c>
      <c r="CL55" s="23" t="str">
        <f t="shared" ref="CL55" si="1470">MID($I$7,CL54,1)</f>
        <v/>
      </c>
      <c r="CM55" s="23" t="str">
        <f t="shared" ref="CM55" si="1471">MID($I$7,CM54,1)</f>
        <v/>
      </c>
      <c r="CN55" s="23" t="str">
        <f t="shared" ref="CN55" si="1472">MID($I$7,CN54,1)</f>
        <v/>
      </c>
      <c r="CO55" s="23" t="str">
        <f t="shared" ref="CO55" si="1473">MID($I$7,CO54,1)</f>
        <v/>
      </c>
      <c r="CP55" s="23" t="str">
        <f t="shared" ref="CP55" si="1474">MID($I$7,CP54,1)</f>
        <v/>
      </c>
      <c r="CQ55" s="23" t="str">
        <f t="shared" ref="CQ55" si="1475">MID($I$7,CQ54,1)</f>
        <v/>
      </c>
      <c r="CR55" s="23" t="str">
        <f t="shared" ref="CR55" si="1476">MID($I$7,CR54,1)</f>
        <v/>
      </c>
      <c r="CS55" s="23" t="str">
        <f t="shared" ref="CS55" si="1477">MID($I$7,CS54,1)</f>
        <v/>
      </c>
      <c r="CT55" s="23" t="str">
        <f t="shared" ref="CT55" si="1478">MID($I$7,CT54,1)</f>
        <v/>
      </c>
      <c r="CU55" s="23" t="str">
        <f t="shared" ref="CU55" si="1479">MID($I$7,CU54,1)</f>
        <v/>
      </c>
      <c r="CV55" s="23" t="str">
        <f t="shared" ref="CV55" si="1480">MID($I$7,CV54,1)</f>
        <v/>
      </c>
      <c r="CW55" s="23" t="str">
        <f t="shared" ref="CW55" si="1481">MID($I$7,CW54,1)</f>
        <v/>
      </c>
      <c r="CX55" s="533">
        <f>CW54</f>
        <v>1600</v>
      </c>
    </row>
    <row r="56" spans="1:114">
      <c r="A56" s="533"/>
      <c r="B56" s="190" t="str">
        <f>IF(B55="","",IF(OR(B55="G",B55="C")=TRUE,"S",IF(OR(B55="A",B55="T")=TRUE,"W","/")))</f>
        <v/>
      </c>
      <c r="C56" s="23" t="str">
        <f t="shared" ref="C56:BN56" si="1482">IF(C55="","",IF(OR(C55="G",C55="C")=TRUE,"S",IF(OR(C55="A",C55="T")=TRUE,"W","/")))</f>
        <v/>
      </c>
      <c r="D56" s="23" t="str">
        <f t="shared" si="1482"/>
        <v/>
      </c>
      <c r="E56" s="23" t="str">
        <f t="shared" si="1482"/>
        <v/>
      </c>
      <c r="F56" s="23" t="str">
        <f t="shared" si="1482"/>
        <v/>
      </c>
      <c r="G56" s="23" t="str">
        <f t="shared" si="1482"/>
        <v/>
      </c>
      <c r="H56" s="23" t="str">
        <f t="shared" si="1482"/>
        <v/>
      </c>
      <c r="I56" s="23" t="str">
        <f t="shared" si="1482"/>
        <v/>
      </c>
      <c r="J56" s="23" t="str">
        <f t="shared" si="1482"/>
        <v/>
      </c>
      <c r="K56" s="23" t="str">
        <f t="shared" si="1482"/>
        <v/>
      </c>
      <c r="L56" s="23" t="str">
        <f t="shared" si="1482"/>
        <v/>
      </c>
      <c r="M56" s="23" t="str">
        <f t="shared" si="1482"/>
        <v/>
      </c>
      <c r="N56" s="23" t="str">
        <f t="shared" si="1482"/>
        <v/>
      </c>
      <c r="O56" s="23" t="str">
        <f t="shared" si="1482"/>
        <v/>
      </c>
      <c r="P56" s="23" t="str">
        <f t="shared" si="1482"/>
        <v/>
      </c>
      <c r="Q56" s="23" t="str">
        <f t="shared" si="1482"/>
        <v/>
      </c>
      <c r="R56" s="23" t="str">
        <f t="shared" si="1482"/>
        <v/>
      </c>
      <c r="S56" s="23" t="str">
        <f t="shared" si="1482"/>
        <v/>
      </c>
      <c r="T56" s="23" t="str">
        <f t="shared" si="1482"/>
        <v/>
      </c>
      <c r="U56" s="23" t="str">
        <f t="shared" si="1482"/>
        <v/>
      </c>
      <c r="V56" s="543" t="str">
        <f t="shared" si="1482"/>
        <v/>
      </c>
      <c r="W56" s="23" t="str">
        <f t="shared" si="1482"/>
        <v/>
      </c>
      <c r="X56" s="23" t="str">
        <f t="shared" si="1482"/>
        <v/>
      </c>
      <c r="Y56" s="23" t="str">
        <f t="shared" si="1482"/>
        <v/>
      </c>
      <c r="Z56" s="23" t="str">
        <f t="shared" si="1482"/>
        <v/>
      </c>
      <c r="AA56" s="23" t="str">
        <f t="shared" si="1482"/>
        <v/>
      </c>
      <c r="AB56" s="23" t="str">
        <f t="shared" si="1482"/>
        <v/>
      </c>
      <c r="AC56" s="23" t="str">
        <f t="shared" si="1482"/>
        <v/>
      </c>
      <c r="AD56" s="23" t="str">
        <f t="shared" si="1482"/>
        <v/>
      </c>
      <c r="AE56" s="23" t="str">
        <f t="shared" si="1482"/>
        <v/>
      </c>
      <c r="AF56" s="23" t="str">
        <f t="shared" si="1482"/>
        <v/>
      </c>
      <c r="AG56" s="23" t="str">
        <f t="shared" si="1482"/>
        <v/>
      </c>
      <c r="AH56" s="23" t="str">
        <f t="shared" si="1482"/>
        <v/>
      </c>
      <c r="AI56" s="23" t="str">
        <f t="shared" si="1482"/>
        <v/>
      </c>
      <c r="AJ56" s="23" t="str">
        <f t="shared" si="1482"/>
        <v/>
      </c>
      <c r="AK56" s="23" t="str">
        <f t="shared" si="1482"/>
        <v/>
      </c>
      <c r="AL56" s="23" t="str">
        <f t="shared" si="1482"/>
        <v/>
      </c>
      <c r="AM56" s="23" t="str">
        <f t="shared" si="1482"/>
        <v/>
      </c>
      <c r="AN56" s="23" t="str">
        <f t="shared" si="1482"/>
        <v/>
      </c>
      <c r="AO56" s="23" t="str">
        <f t="shared" si="1482"/>
        <v/>
      </c>
      <c r="AP56" s="543" t="str">
        <f t="shared" si="1482"/>
        <v/>
      </c>
      <c r="AQ56" s="10" t="str">
        <f t="shared" si="1482"/>
        <v/>
      </c>
      <c r="AR56" s="23" t="str">
        <f t="shared" si="1482"/>
        <v/>
      </c>
      <c r="AS56" s="23" t="str">
        <f t="shared" si="1482"/>
        <v/>
      </c>
      <c r="AT56" s="23" t="str">
        <f t="shared" si="1482"/>
        <v/>
      </c>
      <c r="AU56" s="23" t="str">
        <f t="shared" si="1482"/>
        <v/>
      </c>
      <c r="AV56" s="23" t="str">
        <f t="shared" si="1482"/>
        <v/>
      </c>
      <c r="AW56" s="23" t="str">
        <f t="shared" si="1482"/>
        <v/>
      </c>
      <c r="AX56" s="23" t="str">
        <f t="shared" si="1482"/>
        <v/>
      </c>
      <c r="AY56" s="23" t="str">
        <f t="shared" si="1482"/>
        <v/>
      </c>
      <c r="AZ56" s="23" t="str">
        <f t="shared" si="1482"/>
        <v/>
      </c>
      <c r="BA56" s="23" t="str">
        <f t="shared" si="1482"/>
        <v/>
      </c>
      <c r="BB56" s="23" t="str">
        <f t="shared" si="1482"/>
        <v/>
      </c>
      <c r="BC56" s="23" t="str">
        <f t="shared" si="1482"/>
        <v/>
      </c>
      <c r="BD56" s="23" t="str">
        <f t="shared" si="1482"/>
        <v/>
      </c>
      <c r="BE56" s="23" t="str">
        <f t="shared" si="1482"/>
        <v/>
      </c>
      <c r="BF56" s="23" t="str">
        <f t="shared" si="1482"/>
        <v/>
      </c>
      <c r="BG56" s="23" t="str">
        <f t="shared" si="1482"/>
        <v/>
      </c>
      <c r="BH56" s="23" t="str">
        <f t="shared" si="1482"/>
        <v/>
      </c>
      <c r="BI56" s="23" t="str">
        <f t="shared" si="1482"/>
        <v/>
      </c>
      <c r="BJ56" s="543" t="str">
        <f t="shared" si="1482"/>
        <v/>
      </c>
      <c r="BK56" s="10" t="str">
        <f t="shared" si="1482"/>
        <v/>
      </c>
      <c r="BL56" s="10" t="str">
        <f t="shared" si="1482"/>
        <v/>
      </c>
      <c r="BM56" s="10" t="str">
        <f t="shared" si="1482"/>
        <v/>
      </c>
      <c r="BN56" s="10" t="str">
        <f t="shared" si="1482"/>
        <v/>
      </c>
      <c r="BO56" s="10" t="str">
        <f t="shared" ref="BO56:CW56" si="1483">IF(BO55="","",IF(OR(BO55="G",BO55="C")=TRUE,"S",IF(OR(BO55="A",BO55="T")=TRUE,"W","/")))</f>
        <v/>
      </c>
      <c r="BP56" s="10" t="str">
        <f t="shared" si="1483"/>
        <v/>
      </c>
      <c r="BQ56" s="10" t="str">
        <f t="shared" si="1483"/>
        <v/>
      </c>
      <c r="BR56" s="10" t="str">
        <f t="shared" si="1483"/>
        <v/>
      </c>
      <c r="BS56" s="10" t="str">
        <f t="shared" si="1483"/>
        <v/>
      </c>
      <c r="BT56" s="10" t="str">
        <f t="shared" si="1483"/>
        <v/>
      </c>
      <c r="BU56" s="10" t="str">
        <f t="shared" si="1483"/>
        <v/>
      </c>
      <c r="BV56" s="10" t="str">
        <f t="shared" si="1483"/>
        <v/>
      </c>
      <c r="BW56" s="10" t="str">
        <f t="shared" si="1483"/>
        <v/>
      </c>
      <c r="BX56" s="10" t="str">
        <f t="shared" si="1483"/>
        <v/>
      </c>
      <c r="BY56" s="10" t="str">
        <f t="shared" si="1483"/>
        <v/>
      </c>
      <c r="BZ56" s="10" t="str">
        <f t="shared" si="1483"/>
        <v/>
      </c>
      <c r="CA56" s="10" t="str">
        <f t="shared" si="1483"/>
        <v/>
      </c>
      <c r="CB56" s="10" t="str">
        <f t="shared" si="1483"/>
        <v/>
      </c>
      <c r="CC56" s="546" t="str">
        <f t="shared" si="1483"/>
        <v/>
      </c>
      <c r="CD56" s="10" t="str">
        <f t="shared" si="1483"/>
        <v/>
      </c>
      <c r="CE56" s="10" t="str">
        <f t="shared" si="1483"/>
        <v/>
      </c>
      <c r="CF56" s="23" t="str">
        <f t="shared" si="1483"/>
        <v/>
      </c>
      <c r="CG56" s="23" t="str">
        <f t="shared" si="1483"/>
        <v/>
      </c>
      <c r="CH56" s="23" t="str">
        <f t="shared" si="1483"/>
        <v/>
      </c>
      <c r="CI56" s="23" t="str">
        <f t="shared" si="1483"/>
        <v/>
      </c>
      <c r="CJ56" s="23" t="str">
        <f t="shared" si="1483"/>
        <v/>
      </c>
      <c r="CK56" s="23" t="str">
        <f t="shared" si="1483"/>
        <v/>
      </c>
      <c r="CL56" s="23" t="str">
        <f t="shared" si="1483"/>
        <v/>
      </c>
      <c r="CM56" s="23" t="str">
        <f t="shared" si="1483"/>
        <v/>
      </c>
      <c r="CN56" s="23" t="str">
        <f t="shared" si="1483"/>
        <v/>
      </c>
      <c r="CO56" s="23" t="str">
        <f t="shared" si="1483"/>
        <v/>
      </c>
      <c r="CP56" s="23" t="str">
        <f t="shared" si="1483"/>
        <v/>
      </c>
      <c r="CQ56" s="23" t="str">
        <f t="shared" si="1483"/>
        <v/>
      </c>
      <c r="CR56" s="23" t="str">
        <f t="shared" si="1483"/>
        <v/>
      </c>
      <c r="CS56" s="23" t="str">
        <f t="shared" si="1483"/>
        <v/>
      </c>
      <c r="CT56" s="23" t="str">
        <f t="shared" si="1483"/>
        <v/>
      </c>
      <c r="CU56" s="23" t="str">
        <f t="shared" si="1483"/>
        <v/>
      </c>
      <c r="CV56" s="23" t="str">
        <f t="shared" si="1483"/>
        <v/>
      </c>
      <c r="CW56" s="23" t="str">
        <f t="shared" si="1483"/>
        <v/>
      </c>
      <c r="CX56" s="533"/>
    </row>
    <row r="57" spans="1:114" s="510" customFormat="1">
      <c r="A57" s="532"/>
      <c r="B57" s="530">
        <f>$A58</f>
        <v>1601</v>
      </c>
      <c r="C57" s="509">
        <f t="shared" ref="C57:AH57" si="1484">$A58+B$9</f>
        <v>1602</v>
      </c>
      <c r="D57" s="509">
        <f t="shared" si="1484"/>
        <v>1603</v>
      </c>
      <c r="E57" s="509">
        <f t="shared" si="1484"/>
        <v>1604</v>
      </c>
      <c r="F57" s="509">
        <f t="shared" si="1484"/>
        <v>1605</v>
      </c>
      <c r="G57" s="509">
        <f t="shared" si="1484"/>
        <v>1606</v>
      </c>
      <c r="H57" s="509">
        <f t="shared" si="1484"/>
        <v>1607</v>
      </c>
      <c r="I57" s="509">
        <f t="shared" si="1484"/>
        <v>1608</v>
      </c>
      <c r="J57" s="509">
        <f t="shared" si="1484"/>
        <v>1609</v>
      </c>
      <c r="K57" s="509">
        <f t="shared" si="1484"/>
        <v>1610</v>
      </c>
      <c r="L57" s="509">
        <f t="shared" si="1484"/>
        <v>1611</v>
      </c>
      <c r="M57" s="509">
        <f t="shared" si="1484"/>
        <v>1612</v>
      </c>
      <c r="N57" s="509">
        <f t="shared" si="1484"/>
        <v>1613</v>
      </c>
      <c r="O57" s="509">
        <f t="shared" si="1484"/>
        <v>1614</v>
      </c>
      <c r="P57" s="509">
        <f t="shared" si="1484"/>
        <v>1615</v>
      </c>
      <c r="Q57" s="509">
        <f t="shared" si="1484"/>
        <v>1616</v>
      </c>
      <c r="R57" s="509">
        <f t="shared" si="1484"/>
        <v>1617</v>
      </c>
      <c r="S57" s="509">
        <f t="shared" si="1484"/>
        <v>1618</v>
      </c>
      <c r="T57" s="509">
        <f t="shared" si="1484"/>
        <v>1619</v>
      </c>
      <c r="U57" s="509">
        <f t="shared" si="1484"/>
        <v>1620</v>
      </c>
      <c r="V57" s="544">
        <f t="shared" si="1484"/>
        <v>1621</v>
      </c>
      <c r="W57" s="509">
        <f t="shared" si="1484"/>
        <v>1622</v>
      </c>
      <c r="X57" s="509">
        <f t="shared" si="1484"/>
        <v>1623</v>
      </c>
      <c r="Y57" s="509">
        <f t="shared" si="1484"/>
        <v>1624</v>
      </c>
      <c r="Z57" s="509">
        <f t="shared" si="1484"/>
        <v>1625</v>
      </c>
      <c r="AA57" s="509">
        <f t="shared" si="1484"/>
        <v>1626</v>
      </c>
      <c r="AB57" s="509">
        <f t="shared" si="1484"/>
        <v>1627</v>
      </c>
      <c r="AC57" s="509">
        <f t="shared" si="1484"/>
        <v>1628</v>
      </c>
      <c r="AD57" s="509">
        <f t="shared" si="1484"/>
        <v>1629</v>
      </c>
      <c r="AE57" s="509">
        <f t="shared" si="1484"/>
        <v>1630</v>
      </c>
      <c r="AF57" s="509">
        <f t="shared" si="1484"/>
        <v>1631</v>
      </c>
      <c r="AG57" s="509">
        <f t="shared" si="1484"/>
        <v>1632</v>
      </c>
      <c r="AH57" s="509">
        <f t="shared" si="1484"/>
        <v>1633</v>
      </c>
      <c r="AI57" s="509">
        <f t="shared" ref="AI57:BN57" si="1485">$A58+AH$9</f>
        <v>1634</v>
      </c>
      <c r="AJ57" s="509">
        <f t="shared" si="1485"/>
        <v>1635</v>
      </c>
      <c r="AK57" s="509">
        <f t="shared" si="1485"/>
        <v>1636</v>
      </c>
      <c r="AL57" s="509">
        <f t="shared" si="1485"/>
        <v>1637</v>
      </c>
      <c r="AM57" s="509">
        <f t="shared" si="1485"/>
        <v>1638</v>
      </c>
      <c r="AN57" s="509">
        <f t="shared" si="1485"/>
        <v>1639</v>
      </c>
      <c r="AO57" s="509">
        <f t="shared" si="1485"/>
        <v>1640</v>
      </c>
      <c r="AP57" s="544">
        <f t="shared" si="1485"/>
        <v>1641</v>
      </c>
      <c r="AQ57" s="531">
        <f t="shared" si="1485"/>
        <v>1642</v>
      </c>
      <c r="AR57" s="509">
        <f t="shared" si="1485"/>
        <v>1643</v>
      </c>
      <c r="AS57" s="509">
        <f t="shared" si="1485"/>
        <v>1644</v>
      </c>
      <c r="AT57" s="509">
        <f t="shared" si="1485"/>
        <v>1645</v>
      </c>
      <c r="AU57" s="509">
        <f t="shared" si="1485"/>
        <v>1646</v>
      </c>
      <c r="AV57" s="509">
        <f t="shared" si="1485"/>
        <v>1647</v>
      </c>
      <c r="AW57" s="509">
        <f t="shared" si="1485"/>
        <v>1648</v>
      </c>
      <c r="AX57" s="509">
        <f t="shared" si="1485"/>
        <v>1649</v>
      </c>
      <c r="AY57" s="509">
        <f t="shared" si="1485"/>
        <v>1650</v>
      </c>
      <c r="AZ57" s="509">
        <f t="shared" si="1485"/>
        <v>1651</v>
      </c>
      <c r="BA57" s="509">
        <f t="shared" si="1485"/>
        <v>1652</v>
      </c>
      <c r="BB57" s="509">
        <f t="shared" si="1485"/>
        <v>1653</v>
      </c>
      <c r="BC57" s="509">
        <f t="shared" si="1485"/>
        <v>1654</v>
      </c>
      <c r="BD57" s="509">
        <f t="shared" si="1485"/>
        <v>1655</v>
      </c>
      <c r="BE57" s="509">
        <f t="shared" si="1485"/>
        <v>1656</v>
      </c>
      <c r="BF57" s="509">
        <f t="shared" si="1485"/>
        <v>1657</v>
      </c>
      <c r="BG57" s="509">
        <f t="shared" si="1485"/>
        <v>1658</v>
      </c>
      <c r="BH57" s="509">
        <f t="shared" si="1485"/>
        <v>1659</v>
      </c>
      <c r="BI57" s="509">
        <f t="shared" si="1485"/>
        <v>1660</v>
      </c>
      <c r="BJ57" s="544">
        <f t="shared" si="1485"/>
        <v>1661</v>
      </c>
      <c r="BK57" s="531">
        <f t="shared" si="1485"/>
        <v>1662</v>
      </c>
      <c r="BL57" s="531">
        <f t="shared" si="1485"/>
        <v>1663</v>
      </c>
      <c r="BM57" s="531">
        <f t="shared" si="1485"/>
        <v>1664</v>
      </c>
      <c r="BN57" s="531">
        <f t="shared" si="1485"/>
        <v>1665</v>
      </c>
      <c r="BO57" s="531">
        <f t="shared" ref="BO57:CT57" si="1486">$A58+BN$9</f>
        <v>1666</v>
      </c>
      <c r="BP57" s="531">
        <f t="shared" si="1486"/>
        <v>1667</v>
      </c>
      <c r="BQ57" s="531">
        <f t="shared" si="1486"/>
        <v>1668</v>
      </c>
      <c r="BR57" s="531">
        <f t="shared" si="1486"/>
        <v>1669</v>
      </c>
      <c r="BS57" s="531">
        <f t="shared" si="1486"/>
        <v>1670</v>
      </c>
      <c r="BT57" s="531">
        <f t="shared" si="1486"/>
        <v>1671</v>
      </c>
      <c r="BU57" s="531">
        <f t="shared" si="1486"/>
        <v>1672</v>
      </c>
      <c r="BV57" s="531">
        <f t="shared" si="1486"/>
        <v>1673</v>
      </c>
      <c r="BW57" s="531">
        <f t="shared" si="1486"/>
        <v>1674</v>
      </c>
      <c r="BX57" s="531">
        <f t="shared" si="1486"/>
        <v>1675</v>
      </c>
      <c r="BY57" s="531">
        <f t="shared" si="1486"/>
        <v>1676</v>
      </c>
      <c r="BZ57" s="531">
        <f t="shared" si="1486"/>
        <v>1677</v>
      </c>
      <c r="CA57" s="531">
        <f t="shared" si="1486"/>
        <v>1678</v>
      </c>
      <c r="CB57" s="531">
        <f t="shared" si="1486"/>
        <v>1679</v>
      </c>
      <c r="CC57" s="547">
        <f t="shared" si="1486"/>
        <v>1680</v>
      </c>
      <c r="CD57" s="531">
        <f t="shared" si="1486"/>
        <v>1681</v>
      </c>
      <c r="CE57" s="531">
        <f t="shared" si="1486"/>
        <v>1682</v>
      </c>
      <c r="CF57" s="509">
        <f t="shared" si="1486"/>
        <v>1683</v>
      </c>
      <c r="CG57" s="509">
        <f t="shared" si="1486"/>
        <v>1684</v>
      </c>
      <c r="CH57" s="509">
        <f t="shared" si="1486"/>
        <v>1685</v>
      </c>
      <c r="CI57" s="509">
        <f t="shared" si="1486"/>
        <v>1686</v>
      </c>
      <c r="CJ57" s="509">
        <f t="shared" si="1486"/>
        <v>1687</v>
      </c>
      <c r="CK57" s="509">
        <f t="shared" si="1486"/>
        <v>1688</v>
      </c>
      <c r="CL57" s="509">
        <f t="shared" si="1486"/>
        <v>1689</v>
      </c>
      <c r="CM57" s="509">
        <f t="shared" si="1486"/>
        <v>1690</v>
      </c>
      <c r="CN57" s="509">
        <f t="shared" si="1486"/>
        <v>1691</v>
      </c>
      <c r="CO57" s="509">
        <f t="shared" si="1486"/>
        <v>1692</v>
      </c>
      <c r="CP57" s="509">
        <f t="shared" si="1486"/>
        <v>1693</v>
      </c>
      <c r="CQ57" s="509">
        <f t="shared" si="1486"/>
        <v>1694</v>
      </c>
      <c r="CR57" s="509">
        <f t="shared" si="1486"/>
        <v>1695</v>
      </c>
      <c r="CS57" s="509">
        <f t="shared" si="1486"/>
        <v>1696</v>
      </c>
      <c r="CT57" s="509">
        <f t="shared" si="1486"/>
        <v>1697</v>
      </c>
      <c r="CU57" s="509">
        <f t="shared" ref="CU57:CW57" si="1487">$A58+CT$9</f>
        <v>1698</v>
      </c>
      <c r="CV57" s="509">
        <f t="shared" si="1487"/>
        <v>1699</v>
      </c>
      <c r="CW57" s="509">
        <f t="shared" si="1487"/>
        <v>1700</v>
      </c>
      <c r="CX57" s="532"/>
      <c r="CZ57" s="508"/>
      <c r="DE57" s="508"/>
      <c r="DF57" s="508"/>
      <c r="DG57" s="508"/>
      <c r="DH57" s="508"/>
      <c r="DI57" s="508"/>
      <c r="DJ57" s="508"/>
    </row>
    <row r="58" spans="1:114">
      <c r="A58" s="533">
        <v>1601</v>
      </c>
      <c r="B58" s="190" t="str">
        <f>MID($I$7,B57,1)</f>
        <v/>
      </c>
      <c r="C58" s="23" t="str">
        <f t="shared" ref="C58" si="1488">MID($I$7,C57,1)</f>
        <v/>
      </c>
      <c r="D58" s="23" t="str">
        <f t="shared" ref="D58" si="1489">MID($I$7,D57,1)</f>
        <v/>
      </c>
      <c r="E58" s="23" t="str">
        <f t="shared" ref="E58" si="1490">MID($I$7,E57,1)</f>
        <v/>
      </c>
      <c r="F58" s="23" t="str">
        <f t="shared" ref="F58" si="1491">MID($I$7,F57,1)</f>
        <v/>
      </c>
      <c r="G58" s="23" t="str">
        <f t="shared" ref="G58" si="1492">MID($I$7,G57,1)</f>
        <v/>
      </c>
      <c r="H58" s="23" t="str">
        <f t="shared" ref="H58" si="1493">MID($I$7,H57,1)</f>
        <v/>
      </c>
      <c r="I58" s="23" t="str">
        <f t="shared" ref="I58" si="1494">MID($I$7,I57,1)</f>
        <v/>
      </c>
      <c r="J58" s="23" t="str">
        <f t="shared" ref="J58" si="1495">MID($I$7,J57,1)</f>
        <v/>
      </c>
      <c r="K58" s="23" t="str">
        <f t="shared" ref="K58" si="1496">MID($I$7,K57,1)</f>
        <v/>
      </c>
      <c r="L58" s="23" t="str">
        <f t="shared" ref="L58" si="1497">MID($I$7,L57,1)</f>
        <v/>
      </c>
      <c r="M58" s="23" t="str">
        <f t="shared" ref="M58" si="1498">MID($I$7,M57,1)</f>
        <v/>
      </c>
      <c r="N58" s="23" t="str">
        <f t="shared" ref="N58" si="1499">MID($I$7,N57,1)</f>
        <v/>
      </c>
      <c r="O58" s="23" t="str">
        <f t="shared" ref="O58" si="1500">MID($I$7,O57,1)</f>
        <v/>
      </c>
      <c r="P58" s="23" t="str">
        <f t="shared" ref="P58" si="1501">MID($I$7,P57,1)</f>
        <v/>
      </c>
      <c r="Q58" s="23" t="str">
        <f t="shared" ref="Q58" si="1502">MID($I$7,Q57,1)</f>
        <v/>
      </c>
      <c r="R58" s="23" t="str">
        <f t="shared" ref="R58" si="1503">MID($I$7,R57,1)</f>
        <v/>
      </c>
      <c r="S58" s="23" t="str">
        <f t="shared" ref="S58" si="1504">MID($I$7,S57,1)</f>
        <v/>
      </c>
      <c r="T58" s="23" t="str">
        <f t="shared" ref="T58" si="1505">MID($I$7,T57,1)</f>
        <v/>
      </c>
      <c r="U58" s="23" t="str">
        <f t="shared" ref="U58" si="1506">MID($I$7,U57,1)</f>
        <v/>
      </c>
      <c r="V58" s="543" t="str">
        <f t="shared" ref="V58" si="1507">MID($I$7,V57,1)</f>
        <v/>
      </c>
      <c r="W58" s="23" t="str">
        <f t="shared" ref="W58" si="1508">MID($I$7,W57,1)</f>
        <v/>
      </c>
      <c r="X58" s="23" t="str">
        <f t="shared" ref="X58" si="1509">MID($I$7,X57,1)</f>
        <v/>
      </c>
      <c r="Y58" s="23" t="str">
        <f t="shared" ref="Y58" si="1510">MID($I$7,Y57,1)</f>
        <v/>
      </c>
      <c r="Z58" s="23" t="str">
        <f t="shared" ref="Z58" si="1511">MID($I$7,Z57,1)</f>
        <v/>
      </c>
      <c r="AA58" s="23" t="str">
        <f t="shared" ref="AA58" si="1512">MID($I$7,AA57,1)</f>
        <v/>
      </c>
      <c r="AB58" s="23" t="str">
        <f t="shared" ref="AB58" si="1513">MID($I$7,AB57,1)</f>
        <v/>
      </c>
      <c r="AC58" s="23" t="str">
        <f t="shared" ref="AC58" si="1514">MID($I$7,AC57,1)</f>
        <v/>
      </c>
      <c r="AD58" s="23" t="str">
        <f t="shared" ref="AD58" si="1515">MID($I$7,AD57,1)</f>
        <v/>
      </c>
      <c r="AE58" s="23" t="str">
        <f t="shared" ref="AE58" si="1516">MID($I$7,AE57,1)</f>
        <v/>
      </c>
      <c r="AF58" s="23" t="str">
        <f t="shared" ref="AF58" si="1517">MID($I$7,AF57,1)</f>
        <v/>
      </c>
      <c r="AG58" s="23" t="str">
        <f t="shared" ref="AG58" si="1518">MID($I$7,AG57,1)</f>
        <v/>
      </c>
      <c r="AH58" s="23" t="str">
        <f t="shared" ref="AH58" si="1519">MID($I$7,AH57,1)</f>
        <v/>
      </c>
      <c r="AI58" s="23" t="str">
        <f t="shared" ref="AI58" si="1520">MID($I$7,AI57,1)</f>
        <v/>
      </c>
      <c r="AJ58" s="23" t="str">
        <f t="shared" ref="AJ58" si="1521">MID($I$7,AJ57,1)</f>
        <v/>
      </c>
      <c r="AK58" s="23" t="str">
        <f t="shared" ref="AK58" si="1522">MID($I$7,AK57,1)</f>
        <v/>
      </c>
      <c r="AL58" s="23" t="str">
        <f t="shared" ref="AL58" si="1523">MID($I$7,AL57,1)</f>
        <v/>
      </c>
      <c r="AM58" s="23" t="str">
        <f t="shared" ref="AM58" si="1524">MID($I$7,AM57,1)</f>
        <v/>
      </c>
      <c r="AN58" s="23" t="str">
        <f t="shared" ref="AN58" si="1525">MID($I$7,AN57,1)</f>
        <v/>
      </c>
      <c r="AO58" s="23" t="str">
        <f t="shared" ref="AO58" si="1526">MID($I$7,AO57,1)</f>
        <v/>
      </c>
      <c r="AP58" s="543" t="str">
        <f t="shared" ref="AP58" si="1527">MID($I$7,AP57,1)</f>
        <v/>
      </c>
      <c r="AQ58" s="10" t="str">
        <f t="shared" ref="AQ58" si="1528">MID($I$7,AQ57,1)</f>
        <v/>
      </c>
      <c r="AR58" s="23" t="str">
        <f t="shared" ref="AR58" si="1529">MID($I$7,AR57,1)</f>
        <v/>
      </c>
      <c r="AS58" s="23" t="str">
        <f t="shared" ref="AS58" si="1530">MID($I$7,AS57,1)</f>
        <v/>
      </c>
      <c r="AT58" s="23" t="str">
        <f t="shared" ref="AT58" si="1531">MID($I$7,AT57,1)</f>
        <v/>
      </c>
      <c r="AU58" s="23" t="str">
        <f t="shared" ref="AU58" si="1532">MID($I$7,AU57,1)</f>
        <v/>
      </c>
      <c r="AV58" s="23" t="str">
        <f t="shared" ref="AV58" si="1533">MID($I$7,AV57,1)</f>
        <v/>
      </c>
      <c r="AW58" s="23" t="str">
        <f t="shared" ref="AW58" si="1534">MID($I$7,AW57,1)</f>
        <v/>
      </c>
      <c r="AX58" s="23" t="str">
        <f t="shared" ref="AX58" si="1535">MID($I$7,AX57,1)</f>
        <v/>
      </c>
      <c r="AY58" s="23" t="str">
        <f t="shared" ref="AY58" si="1536">MID($I$7,AY57,1)</f>
        <v/>
      </c>
      <c r="AZ58" s="23" t="str">
        <f t="shared" ref="AZ58" si="1537">MID($I$7,AZ57,1)</f>
        <v/>
      </c>
      <c r="BA58" s="23" t="str">
        <f t="shared" ref="BA58" si="1538">MID($I$7,BA57,1)</f>
        <v/>
      </c>
      <c r="BB58" s="23" t="str">
        <f t="shared" ref="BB58" si="1539">MID($I$7,BB57,1)</f>
        <v/>
      </c>
      <c r="BC58" s="23" t="str">
        <f t="shared" ref="BC58" si="1540">MID($I$7,BC57,1)</f>
        <v/>
      </c>
      <c r="BD58" s="23" t="str">
        <f t="shared" ref="BD58" si="1541">MID($I$7,BD57,1)</f>
        <v/>
      </c>
      <c r="BE58" s="23" t="str">
        <f t="shared" ref="BE58" si="1542">MID($I$7,BE57,1)</f>
        <v/>
      </c>
      <c r="BF58" s="23" t="str">
        <f t="shared" ref="BF58" si="1543">MID($I$7,BF57,1)</f>
        <v/>
      </c>
      <c r="BG58" s="23" t="str">
        <f t="shared" ref="BG58" si="1544">MID($I$7,BG57,1)</f>
        <v/>
      </c>
      <c r="BH58" s="23" t="str">
        <f t="shared" ref="BH58" si="1545">MID($I$7,BH57,1)</f>
        <v/>
      </c>
      <c r="BI58" s="23" t="str">
        <f t="shared" ref="BI58" si="1546">MID($I$7,BI57,1)</f>
        <v/>
      </c>
      <c r="BJ58" s="543" t="str">
        <f t="shared" ref="BJ58" si="1547">MID($I$7,BJ57,1)</f>
        <v/>
      </c>
      <c r="BK58" s="10" t="str">
        <f t="shared" ref="BK58" si="1548">MID($I$7,BK57,1)</f>
        <v/>
      </c>
      <c r="BL58" s="10" t="str">
        <f t="shared" ref="BL58" si="1549">MID($I$7,BL57,1)</f>
        <v/>
      </c>
      <c r="BM58" s="10" t="str">
        <f t="shared" ref="BM58" si="1550">MID($I$7,BM57,1)</f>
        <v/>
      </c>
      <c r="BN58" s="10" t="str">
        <f t="shared" ref="BN58" si="1551">MID($I$7,BN57,1)</f>
        <v/>
      </c>
      <c r="BO58" s="10" t="str">
        <f t="shared" ref="BO58" si="1552">MID($I$7,BO57,1)</f>
        <v/>
      </c>
      <c r="BP58" s="10" t="str">
        <f t="shared" ref="BP58" si="1553">MID($I$7,BP57,1)</f>
        <v/>
      </c>
      <c r="BQ58" s="10" t="str">
        <f t="shared" ref="BQ58" si="1554">MID($I$7,BQ57,1)</f>
        <v/>
      </c>
      <c r="BR58" s="10" t="str">
        <f t="shared" ref="BR58" si="1555">MID($I$7,BR57,1)</f>
        <v/>
      </c>
      <c r="BS58" s="10" t="str">
        <f t="shared" ref="BS58" si="1556">MID($I$7,BS57,1)</f>
        <v/>
      </c>
      <c r="BT58" s="10" t="str">
        <f t="shared" ref="BT58" si="1557">MID($I$7,BT57,1)</f>
        <v/>
      </c>
      <c r="BU58" s="10" t="str">
        <f t="shared" ref="BU58" si="1558">MID($I$7,BU57,1)</f>
        <v/>
      </c>
      <c r="BV58" s="10" t="str">
        <f t="shared" ref="BV58" si="1559">MID($I$7,BV57,1)</f>
        <v/>
      </c>
      <c r="BW58" s="10" t="str">
        <f t="shared" ref="BW58" si="1560">MID($I$7,BW57,1)</f>
        <v/>
      </c>
      <c r="BX58" s="10" t="str">
        <f t="shared" ref="BX58" si="1561">MID($I$7,BX57,1)</f>
        <v/>
      </c>
      <c r="BY58" s="10" t="str">
        <f t="shared" ref="BY58" si="1562">MID($I$7,BY57,1)</f>
        <v/>
      </c>
      <c r="BZ58" s="10" t="str">
        <f t="shared" ref="BZ58" si="1563">MID($I$7,BZ57,1)</f>
        <v/>
      </c>
      <c r="CA58" s="10" t="str">
        <f t="shared" ref="CA58" si="1564">MID($I$7,CA57,1)</f>
        <v/>
      </c>
      <c r="CB58" s="10" t="str">
        <f t="shared" ref="CB58" si="1565">MID($I$7,CB57,1)</f>
        <v/>
      </c>
      <c r="CC58" s="546" t="str">
        <f t="shared" ref="CC58" si="1566">MID($I$7,CC57,1)</f>
        <v/>
      </c>
      <c r="CD58" s="10" t="str">
        <f t="shared" ref="CD58" si="1567">MID($I$7,CD57,1)</f>
        <v/>
      </c>
      <c r="CE58" s="10" t="str">
        <f t="shared" ref="CE58" si="1568">MID($I$7,CE57,1)</f>
        <v/>
      </c>
      <c r="CF58" s="23" t="str">
        <f t="shared" ref="CF58" si="1569">MID($I$7,CF57,1)</f>
        <v/>
      </c>
      <c r="CG58" s="23" t="str">
        <f t="shared" ref="CG58" si="1570">MID($I$7,CG57,1)</f>
        <v/>
      </c>
      <c r="CH58" s="23" t="str">
        <f t="shared" ref="CH58" si="1571">MID($I$7,CH57,1)</f>
        <v/>
      </c>
      <c r="CI58" s="23" t="str">
        <f t="shared" ref="CI58" si="1572">MID($I$7,CI57,1)</f>
        <v/>
      </c>
      <c r="CJ58" s="23" t="str">
        <f t="shared" ref="CJ58" si="1573">MID($I$7,CJ57,1)</f>
        <v/>
      </c>
      <c r="CK58" s="23" t="str">
        <f t="shared" ref="CK58" si="1574">MID($I$7,CK57,1)</f>
        <v/>
      </c>
      <c r="CL58" s="23" t="str">
        <f t="shared" ref="CL58" si="1575">MID($I$7,CL57,1)</f>
        <v/>
      </c>
      <c r="CM58" s="23" t="str">
        <f t="shared" ref="CM58" si="1576">MID($I$7,CM57,1)</f>
        <v/>
      </c>
      <c r="CN58" s="23" t="str">
        <f t="shared" ref="CN58" si="1577">MID($I$7,CN57,1)</f>
        <v/>
      </c>
      <c r="CO58" s="23" t="str">
        <f t="shared" ref="CO58" si="1578">MID($I$7,CO57,1)</f>
        <v/>
      </c>
      <c r="CP58" s="23" t="str">
        <f t="shared" ref="CP58" si="1579">MID($I$7,CP57,1)</f>
        <v/>
      </c>
      <c r="CQ58" s="23" t="str">
        <f t="shared" ref="CQ58" si="1580">MID($I$7,CQ57,1)</f>
        <v/>
      </c>
      <c r="CR58" s="23" t="str">
        <f t="shared" ref="CR58" si="1581">MID($I$7,CR57,1)</f>
        <v/>
      </c>
      <c r="CS58" s="23" t="str">
        <f t="shared" ref="CS58" si="1582">MID($I$7,CS57,1)</f>
        <v/>
      </c>
      <c r="CT58" s="23" t="str">
        <f t="shared" ref="CT58" si="1583">MID($I$7,CT57,1)</f>
        <v/>
      </c>
      <c r="CU58" s="23" t="str">
        <f t="shared" ref="CU58" si="1584">MID($I$7,CU57,1)</f>
        <v/>
      </c>
      <c r="CV58" s="23" t="str">
        <f t="shared" ref="CV58" si="1585">MID($I$7,CV57,1)</f>
        <v/>
      </c>
      <c r="CW58" s="23" t="str">
        <f t="shared" ref="CW58" si="1586">MID($I$7,CW57,1)</f>
        <v/>
      </c>
      <c r="CX58" s="533">
        <f>CW57</f>
        <v>1700</v>
      </c>
    </row>
    <row r="59" spans="1:114">
      <c r="A59" s="533"/>
      <c r="B59" s="190" t="str">
        <f>IF(B58="","",IF(OR(B58="G",B58="C")=TRUE,"S",IF(OR(B58="A",B58="T")=TRUE,"W","/")))</f>
        <v/>
      </c>
      <c r="C59" s="23" t="str">
        <f t="shared" ref="C59:BN59" si="1587">IF(C58="","",IF(OR(C58="G",C58="C")=TRUE,"S",IF(OR(C58="A",C58="T")=TRUE,"W","/")))</f>
        <v/>
      </c>
      <c r="D59" s="23" t="str">
        <f t="shared" si="1587"/>
        <v/>
      </c>
      <c r="E59" s="23" t="str">
        <f t="shared" si="1587"/>
        <v/>
      </c>
      <c r="F59" s="23" t="str">
        <f t="shared" si="1587"/>
        <v/>
      </c>
      <c r="G59" s="23" t="str">
        <f t="shared" si="1587"/>
        <v/>
      </c>
      <c r="H59" s="23" t="str">
        <f t="shared" si="1587"/>
        <v/>
      </c>
      <c r="I59" s="23" t="str">
        <f t="shared" si="1587"/>
        <v/>
      </c>
      <c r="J59" s="23" t="str">
        <f t="shared" si="1587"/>
        <v/>
      </c>
      <c r="K59" s="23" t="str">
        <f t="shared" si="1587"/>
        <v/>
      </c>
      <c r="L59" s="23" t="str">
        <f t="shared" si="1587"/>
        <v/>
      </c>
      <c r="M59" s="23" t="str">
        <f t="shared" si="1587"/>
        <v/>
      </c>
      <c r="N59" s="23" t="str">
        <f t="shared" si="1587"/>
        <v/>
      </c>
      <c r="O59" s="23" t="str">
        <f t="shared" si="1587"/>
        <v/>
      </c>
      <c r="P59" s="23" t="str">
        <f t="shared" si="1587"/>
        <v/>
      </c>
      <c r="Q59" s="23" t="str">
        <f t="shared" si="1587"/>
        <v/>
      </c>
      <c r="R59" s="23" t="str">
        <f t="shared" si="1587"/>
        <v/>
      </c>
      <c r="S59" s="23" t="str">
        <f t="shared" si="1587"/>
        <v/>
      </c>
      <c r="T59" s="23" t="str">
        <f t="shared" si="1587"/>
        <v/>
      </c>
      <c r="U59" s="23" t="str">
        <f t="shared" si="1587"/>
        <v/>
      </c>
      <c r="V59" s="543" t="str">
        <f t="shared" si="1587"/>
        <v/>
      </c>
      <c r="W59" s="23" t="str">
        <f t="shared" si="1587"/>
        <v/>
      </c>
      <c r="X59" s="23" t="str">
        <f t="shared" si="1587"/>
        <v/>
      </c>
      <c r="Y59" s="23" t="str">
        <f t="shared" si="1587"/>
        <v/>
      </c>
      <c r="Z59" s="23" t="str">
        <f t="shared" si="1587"/>
        <v/>
      </c>
      <c r="AA59" s="23" t="str">
        <f t="shared" si="1587"/>
        <v/>
      </c>
      <c r="AB59" s="23" t="str">
        <f t="shared" si="1587"/>
        <v/>
      </c>
      <c r="AC59" s="23" t="str">
        <f t="shared" si="1587"/>
        <v/>
      </c>
      <c r="AD59" s="23" t="str">
        <f t="shared" si="1587"/>
        <v/>
      </c>
      <c r="AE59" s="23" t="str">
        <f t="shared" si="1587"/>
        <v/>
      </c>
      <c r="AF59" s="23" t="str">
        <f t="shared" si="1587"/>
        <v/>
      </c>
      <c r="AG59" s="23" t="str">
        <f t="shared" si="1587"/>
        <v/>
      </c>
      <c r="AH59" s="23" t="str">
        <f t="shared" si="1587"/>
        <v/>
      </c>
      <c r="AI59" s="23" t="str">
        <f t="shared" si="1587"/>
        <v/>
      </c>
      <c r="AJ59" s="23" t="str">
        <f t="shared" si="1587"/>
        <v/>
      </c>
      <c r="AK59" s="23" t="str">
        <f t="shared" si="1587"/>
        <v/>
      </c>
      <c r="AL59" s="23" t="str">
        <f t="shared" si="1587"/>
        <v/>
      </c>
      <c r="AM59" s="23" t="str">
        <f t="shared" si="1587"/>
        <v/>
      </c>
      <c r="AN59" s="23" t="str">
        <f t="shared" si="1587"/>
        <v/>
      </c>
      <c r="AO59" s="23" t="str">
        <f t="shared" si="1587"/>
        <v/>
      </c>
      <c r="AP59" s="543" t="str">
        <f t="shared" si="1587"/>
        <v/>
      </c>
      <c r="AQ59" s="10" t="str">
        <f t="shared" si="1587"/>
        <v/>
      </c>
      <c r="AR59" s="23" t="str">
        <f t="shared" si="1587"/>
        <v/>
      </c>
      <c r="AS59" s="23" t="str">
        <f t="shared" si="1587"/>
        <v/>
      </c>
      <c r="AT59" s="23" t="str">
        <f t="shared" si="1587"/>
        <v/>
      </c>
      <c r="AU59" s="23" t="str">
        <f t="shared" si="1587"/>
        <v/>
      </c>
      <c r="AV59" s="23" t="str">
        <f t="shared" si="1587"/>
        <v/>
      </c>
      <c r="AW59" s="23" t="str">
        <f t="shared" si="1587"/>
        <v/>
      </c>
      <c r="AX59" s="23" t="str">
        <f t="shared" si="1587"/>
        <v/>
      </c>
      <c r="AY59" s="23" t="str">
        <f t="shared" si="1587"/>
        <v/>
      </c>
      <c r="AZ59" s="23" t="str">
        <f t="shared" si="1587"/>
        <v/>
      </c>
      <c r="BA59" s="23" t="str">
        <f t="shared" si="1587"/>
        <v/>
      </c>
      <c r="BB59" s="23" t="str">
        <f t="shared" si="1587"/>
        <v/>
      </c>
      <c r="BC59" s="23" t="str">
        <f t="shared" si="1587"/>
        <v/>
      </c>
      <c r="BD59" s="23" t="str">
        <f t="shared" si="1587"/>
        <v/>
      </c>
      <c r="BE59" s="23" t="str">
        <f t="shared" si="1587"/>
        <v/>
      </c>
      <c r="BF59" s="23" t="str">
        <f t="shared" si="1587"/>
        <v/>
      </c>
      <c r="BG59" s="23" t="str">
        <f t="shared" si="1587"/>
        <v/>
      </c>
      <c r="BH59" s="23" t="str">
        <f t="shared" si="1587"/>
        <v/>
      </c>
      <c r="BI59" s="23" t="str">
        <f t="shared" si="1587"/>
        <v/>
      </c>
      <c r="BJ59" s="543" t="str">
        <f t="shared" si="1587"/>
        <v/>
      </c>
      <c r="BK59" s="10" t="str">
        <f t="shared" si="1587"/>
        <v/>
      </c>
      <c r="BL59" s="10" t="str">
        <f t="shared" si="1587"/>
        <v/>
      </c>
      <c r="BM59" s="10" t="str">
        <f t="shared" si="1587"/>
        <v/>
      </c>
      <c r="BN59" s="10" t="str">
        <f t="shared" si="1587"/>
        <v/>
      </c>
      <c r="BO59" s="10" t="str">
        <f t="shared" ref="BO59:CW59" si="1588">IF(BO58="","",IF(OR(BO58="G",BO58="C")=TRUE,"S",IF(OR(BO58="A",BO58="T")=TRUE,"W","/")))</f>
        <v/>
      </c>
      <c r="BP59" s="10" t="str">
        <f t="shared" si="1588"/>
        <v/>
      </c>
      <c r="BQ59" s="10" t="str">
        <f t="shared" si="1588"/>
        <v/>
      </c>
      <c r="BR59" s="10" t="str">
        <f t="shared" si="1588"/>
        <v/>
      </c>
      <c r="BS59" s="10" t="str">
        <f t="shared" si="1588"/>
        <v/>
      </c>
      <c r="BT59" s="10" t="str">
        <f t="shared" si="1588"/>
        <v/>
      </c>
      <c r="BU59" s="10" t="str">
        <f t="shared" si="1588"/>
        <v/>
      </c>
      <c r="BV59" s="10" t="str">
        <f t="shared" si="1588"/>
        <v/>
      </c>
      <c r="BW59" s="10" t="str">
        <f t="shared" si="1588"/>
        <v/>
      </c>
      <c r="BX59" s="10" t="str">
        <f t="shared" si="1588"/>
        <v/>
      </c>
      <c r="BY59" s="10" t="str">
        <f t="shared" si="1588"/>
        <v/>
      </c>
      <c r="BZ59" s="10" t="str">
        <f t="shared" si="1588"/>
        <v/>
      </c>
      <c r="CA59" s="10" t="str">
        <f t="shared" si="1588"/>
        <v/>
      </c>
      <c r="CB59" s="10" t="str">
        <f t="shared" si="1588"/>
        <v/>
      </c>
      <c r="CC59" s="546" t="str">
        <f t="shared" si="1588"/>
        <v/>
      </c>
      <c r="CD59" s="10" t="str">
        <f t="shared" si="1588"/>
        <v/>
      </c>
      <c r="CE59" s="10" t="str">
        <f t="shared" si="1588"/>
        <v/>
      </c>
      <c r="CF59" s="23" t="str">
        <f t="shared" si="1588"/>
        <v/>
      </c>
      <c r="CG59" s="23" t="str">
        <f t="shared" si="1588"/>
        <v/>
      </c>
      <c r="CH59" s="23" t="str">
        <f t="shared" si="1588"/>
        <v/>
      </c>
      <c r="CI59" s="23" t="str">
        <f t="shared" si="1588"/>
        <v/>
      </c>
      <c r="CJ59" s="23" t="str">
        <f t="shared" si="1588"/>
        <v/>
      </c>
      <c r="CK59" s="23" t="str">
        <f t="shared" si="1588"/>
        <v/>
      </c>
      <c r="CL59" s="23" t="str">
        <f t="shared" si="1588"/>
        <v/>
      </c>
      <c r="CM59" s="23" t="str">
        <f t="shared" si="1588"/>
        <v/>
      </c>
      <c r="CN59" s="23" t="str">
        <f t="shared" si="1588"/>
        <v/>
      </c>
      <c r="CO59" s="23" t="str">
        <f t="shared" si="1588"/>
        <v/>
      </c>
      <c r="CP59" s="23" t="str">
        <f t="shared" si="1588"/>
        <v/>
      </c>
      <c r="CQ59" s="23" t="str">
        <f t="shared" si="1588"/>
        <v/>
      </c>
      <c r="CR59" s="23" t="str">
        <f t="shared" si="1588"/>
        <v/>
      </c>
      <c r="CS59" s="23" t="str">
        <f t="shared" si="1588"/>
        <v/>
      </c>
      <c r="CT59" s="23" t="str">
        <f t="shared" si="1588"/>
        <v/>
      </c>
      <c r="CU59" s="23" t="str">
        <f t="shared" si="1588"/>
        <v/>
      </c>
      <c r="CV59" s="23" t="str">
        <f t="shared" si="1588"/>
        <v/>
      </c>
      <c r="CW59" s="23" t="str">
        <f t="shared" si="1588"/>
        <v/>
      </c>
      <c r="CX59" s="533"/>
    </row>
    <row r="60" spans="1:114" s="510" customFormat="1">
      <c r="A60" s="532"/>
      <c r="B60" s="530">
        <f>$A61</f>
        <v>1701</v>
      </c>
      <c r="C60" s="509">
        <f t="shared" ref="C60:AH60" si="1589">$A61+B$9</f>
        <v>1702</v>
      </c>
      <c r="D60" s="509">
        <f t="shared" si="1589"/>
        <v>1703</v>
      </c>
      <c r="E60" s="509">
        <f t="shared" si="1589"/>
        <v>1704</v>
      </c>
      <c r="F60" s="509">
        <f t="shared" si="1589"/>
        <v>1705</v>
      </c>
      <c r="G60" s="509">
        <f t="shared" si="1589"/>
        <v>1706</v>
      </c>
      <c r="H60" s="509">
        <f t="shared" si="1589"/>
        <v>1707</v>
      </c>
      <c r="I60" s="509">
        <f t="shared" si="1589"/>
        <v>1708</v>
      </c>
      <c r="J60" s="509">
        <f t="shared" si="1589"/>
        <v>1709</v>
      </c>
      <c r="K60" s="509">
        <f t="shared" si="1589"/>
        <v>1710</v>
      </c>
      <c r="L60" s="509">
        <f t="shared" si="1589"/>
        <v>1711</v>
      </c>
      <c r="M60" s="509">
        <f t="shared" si="1589"/>
        <v>1712</v>
      </c>
      <c r="N60" s="509">
        <f t="shared" si="1589"/>
        <v>1713</v>
      </c>
      <c r="O60" s="509">
        <f t="shared" si="1589"/>
        <v>1714</v>
      </c>
      <c r="P60" s="509">
        <f t="shared" si="1589"/>
        <v>1715</v>
      </c>
      <c r="Q60" s="509">
        <f t="shared" si="1589"/>
        <v>1716</v>
      </c>
      <c r="R60" s="509">
        <f t="shared" si="1589"/>
        <v>1717</v>
      </c>
      <c r="S60" s="509">
        <f t="shared" si="1589"/>
        <v>1718</v>
      </c>
      <c r="T60" s="509">
        <f t="shared" si="1589"/>
        <v>1719</v>
      </c>
      <c r="U60" s="509">
        <f t="shared" si="1589"/>
        <v>1720</v>
      </c>
      <c r="V60" s="544">
        <f t="shared" si="1589"/>
        <v>1721</v>
      </c>
      <c r="W60" s="509">
        <f t="shared" si="1589"/>
        <v>1722</v>
      </c>
      <c r="X60" s="509">
        <f t="shared" si="1589"/>
        <v>1723</v>
      </c>
      <c r="Y60" s="509">
        <f t="shared" si="1589"/>
        <v>1724</v>
      </c>
      <c r="Z60" s="509">
        <f t="shared" si="1589"/>
        <v>1725</v>
      </c>
      <c r="AA60" s="509">
        <f t="shared" si="1589"/>
        <v>1726</v>
      </c>
      <c r="AB60" s="509">
        <f t="shared" si="1589"/>
        <v>1727</v>
      </c>
      <c r="AC60" s="509">
        <f t="shared" si="1589"/>
        <v>1728</v>
      </c>
      <c r="AD60" s="509">
        <f t="shared" si="1589"/>
        <v>1729</v>
      </c>
      <c r="AE60" s="509">
        <f t="shared" si="1589"/>
        <v>1730</v>
      </c>
      <c r="AF60" s="509">
        <f t="shared" si="1589"/>
        <v>1731</v>
      </c>
      <c r="AG60" s="509">
        <f t="shared" si="1589"/>
        <v>1732</v>
      </c>
      <c r="AH60" s="509">
        <f t="shared" si="1589"/>
        <v>1733</v>
      </c>
      <c r="AI60" s="509">
        <f t="shared" ref="AI60:BN60" si="1590">$A61+AH$9</f>
        <v>1734</v>
      </c>
      <c r="AJ60" s="509">
        <f t="shared" si="1590"/>
        <v>1735</v>
      </c>
      <c r="AK60" s="509">
        <f t="shared" si="1590"/>
        <v>1736</v>
      </c>
      <c r="AL60" s="509">
        <f t="shared" si="1590"/>
        <v>1737</v>
      </c>
      <c r="AM60" s="509">
        <f t="shared" si="1590"/>
        <v>1738</v>
      </c>
      <c r="AN60" s="509">
        <f t="shared" si="1590"/>
        <v>1739</v>
      </c>
      <c r="AO60" s="509">
        <f t="shared" si="1590"/>
        <v>1740</v>
      </c>
      <c r="AP60" s="544">
        <f t="shared" si="1590"/>
        <v>1741</v>
      </c>
      <c r="AQ60" s="531">
        <f t="shared" si="1590"/>
        <v>1742</v>
      </c>
      <c r="AR60" s="509">
        <f t="shared" si="1590"/>
        <v>1743</v>
      </c>
      <c r="AS60" s="509">
        <f t="shared" si="1590"/>
        <v>1744</v>
      </c>
      <c r="AT60" s="509">
        <f t="shared" si="1590"/>
        <v>1745</v>
      </c>
      <c r="AU60" s="509">
        <f t="shared" si="1590"/>
        <v>1746</v>
      </c>
      <c r="AV60" s="509">
        <f t="shared" si="1590"/>
        <v>1747</v>
      </c>
      <c r="AW60" s="509">
        <f t="shared" si="1590"/>
        <v>1748</v>
      </c>
      <c r="AX60" s="509">
        <f t="shared" si="1590"/>
        <v>1749</v>
      </c>
      <c r="AY60" s="509">
        <f t="shared" si="1590"/>
        <v>1750</v>
      </c>
      <c r="AZ60" s="509">
        <f t="shared" si="1590"/>
        <v>1751</v>
      </c>
      <c r="BA60" s="509">
        <f t="shared" si="1590"/>
        <v>1752</v>
      </c>
      <c r="BB60" s="509">
        <f t="shared" si="1590"/>
        <v>1753</v>
      </c>
      <c r="BC60" s="509">
        <f t="shared" si="1590"/>
        <v>1754</v>
      </c>
      <c r="BD60" s="509">
        <f t="shared" si="1590"/>
        <v>1755</v>
      </c>
      <c r="BE60" s="509">
        <f t="shared" si="1590"/>
        <v>1756</v>
      </c>
      <c r="BF60" s="509">
        <f t="shared" si="1590"/>
        <v>1757</v>
      </c>
      <c r="BG60" s="509">
        <f t="shared" si="1590"/>
        <v>1758</v>
      </c>
      <c r="BH60" s="509">
        <f t="shared" si="1590"/>
        <v>1759</v>
      </c>
      <c r="BI60" s="509">
        <f t="shared" si="1590"/>
        <v>1760</v>
      </c>
      <c r="BJ60" s="544">
        <f t="shared" si="1590"/>
        <v>1761</v>
      </c>
      <c r="BK60" s="531">
        <f t="shared" si="1590"/>
        <v>1762</v>
      </c>
      <c r="BL60" s="531">
        <f t="shared" si="1590"/>
        <v>1763</v>
      </c>
      <c r="BM60" s="531">
        <f t="shared" si="1590"/>
        <v>1764</v>
      </c>
      <c r="BN60" s="531">
        <f t="shared" si="1590"/>
        <v>1765</v>
      </c>
      <c r="BO60" s="531">
        <f t="shared" ref="BO60:CT60" si="1591">$A61+BN$9</f>
        <v>1766</v>
      </c>
      <c r="BP60" s="531">
        <f t="shared" si="1591"/>
        <v>1767</v>
      </c>
      <c r="BQ60" s="531">
        <f t="shared" si="1591"/>
        <v>1768</v>
      </c>
      <c r="BR60" s="531">
        <f t="shared" si="1591"/>
        <v>1769</v>
      </c>
      <c r="BS60" s="531">
        <f t="shared" si="1591"/>
        <v>1770</v>
      </c>
      <c r="BT60" s="531">
        <f t="shared" si="1591"/>
        <v>1771</v>
      </c>
      <c r="BU60" s="531">
        <f t="shared" si="1591"/>
        <v>1772</v>
      </c>
      <c r="BV60" s="531">
        <f t="shared" si="1591"/>
        <v>1773</v>
      </c>
      <c r="BW60" s="531">
        <f t="shared" si="1591"/>
        <v>1774</v>
      </c>
      <c r="BX60" s="531">
        <f t="shared" si="1591"/>
        <v>1775</v>
      </c>
      <c r="BY60" s="531">
        <f t="shared" si="1591"/>
        <v>1776</v>
      </c>
      <c r="BZ60" s="531">
        <f t="shared" si="1591"/>
        <v>1777</v>
      </c>
      <c r="CA60" s="531">
        <f t="shared" si="1591"/>
        <v>1778</v>
      </c>
      <c r="CB60" s="531">
        <f t="shared" si="1591"/>
        <v>1779</v>
      </c>
      <c r="CC60" s="547">
        <f t="shared" si="1591"/>
        <v>1780</v>
      </c>
      <c r="CD60" s="531">
        <f t="shared" si="1591"/>
        <v>1781</v>
      </c>
      <c r="CE60" s="531">
        <f t="shared" si="1591"/>
        <v>1782</v>
      </c>
      <c r="CF60" s="509">
        <f t="shared" si="1591"/>
        <v>1783</v>
      </c>
      <c r="CG60" s="509">
        <f t="shared" si="1591"/>
        <v>1784</v>
      </c>
      <c r="CH60" s="509">
        <f t="shared" si="1591"/>
        <v>1785</v>
      </c>
      <c r="CI60" s="509">
        <f t="shared" si="1591"/>
        <v>1786</v>
      </c>
      <c r="CJ60" s="509">
        <f t="shared" si="1591"/>
        <v>1787</v>
      </c>
      <c r="CK60" s="509">
        <f t="shared" si="1591"/>
        <v>1788</v>
      </c>
      <c r="CL60" s="509">
        <f t="shared" si="1591"/>
        <v>1789</v>
      </c>
      <c r="CM60" s="509">
        <f t="shared" si="1591"/>
        <v>1790</v>
      </c>
      <c r="CN60" s="509">
        <f t="shared" si="1591"/>
        <v>1791</v>
      </c>
      <c r="CO60" s="509">
        <f t="shared" si="1591"/>
        <v>1792</v>
      </c>
      <c r="CP60" s="509">
        <f t="shared" si="1591"/>
        <v>1793</v>
      </c>
      <c r="CQ60" s="509">
        <f t="shared" si="1591"/>
        <v>1794</v>
      </c>
      <c r="CR60" s="509">
        <f t="shared" si="1591"/>
        <v>1795</v>
      </c>
      <c r="CS60" s="509">
        <f t="shared" si="1591"/>
        <v>1796</v>
      </c>
      <c r="CT60" s="509">
        <f t="shared" si="1591"/>
        <v>1797</v>
      </c>
      <c r="CU60" s="509">
        <f t="shared" ref="CU60:CW60" si="1592">$A61+CT$9</f>
        <v>1798</v>
      </c>
      <c r="CV60" s="509">
        <f t="shared" si="1592"/>
        <v>1799</v>
      </c>
      <c r="CW60" s="509">
        <f t="shared" si="1592"/>
        <v>1800</v>
      </c>
      <c r="CX60" s="532"/>
      <c r="CZ60" s="508"/>
      <c r="DE60" s="508"/>
      <c r="DF60" s="508"/>
      <c r="DG60" s="508"/>
      <c r="DH60" s="508"/>
      <c r="DI60" s="508"/>
      <c r="DJ60" s="508"/>
    </row>
    <row r="61" spans="1:114">
      <c r="A61" s="533">
        <v>1701</v>
      </c>
      <c r="B61" s="190" t="str">
        <f>MID($I$7,B60,1)</f>
        <v/>
      </c>
      <c r="C61" s="23" t="str">
        <f t="shared" ref="C61" si="1593">MID($I$7,C60,1)</f>
        <v/>
      </c>
      <c r="D61" s="23" t="str">
        <f t="shared" ref="D61" si="1594">MID($I$7,D60,1)</f>
        <v/>
      </c>
      <c r="E61" s="23" t="str">
        <f t="shared" ref="E61" si="1595">MID($I$7,E60,1)</f>
        <v/>
      </c>
      <c r="F61" s="23" t="str">
        <f t="shared" ref="F61" si="1596">MID($I$7,F60,1)</f>
        <v/>
      </c>
      <c r="G61" s="23" t="str">
        <f t="shared" ref="G61" si="1597">MID($I$7,G60,1)</f>
        <v/>
      </c>
      <c r="H61" s="23" t="str">
        <f t="shared" ref="H61" si="1598">MID($I$7,H60,1)</f>
        <v/>
      </c>
      <c r="I61" s="23" t="str">
        <f t="shared" ref="I61" si="1599">MID($I$7,I60,1)</f>
        <v/>
      </c>
      <c r="J61" s="23" t="str">
        <f t="shared" ref="J61" si="1600">MID($I$7,J60,1)</f>
        <v/>
      </c>
      <c r="K61" s="23" t="str">
        <f t="shared" ref="K61" si="1601">MID($I$7,K60,1)</f>
        <v/>
      </c>
      <c r="L61" s="23" t="str">
        <f t="shared" ref="L61" si="1602">MID($I$7,L60,1)</f>
        <v/>
      </c>
      <c r="M61" s="23" t="str">
        <f t="shared" ref="M61" si="1603">MID($I$7,M60,1)</f>
        <v/>
      </c>
      <c r="N61" s="23" t="str">
        <f t="shared" ref="N61" si="1604">MID($I$7,N60,1)</f>
        <v/>
      </c>
      <c r="O61" s="23" t="str">
        <f t="shared" ref="O61" si="1605">MID($I$7,O60,1)</f>
        <v/>
      </c>
      <c r="P61" s="23" t="str">
        <f t="shared" ref="P61" si="1606">MID($I$7,P60,1)</f>
        <v/>
      </c>
      <c r="Q61" s="23" t="str">
        <f t="shared" ref="Q61" si="1607">MID($I$7,Q60,1)</f>
        <v/>
      </c>
      <c r="R61" s="23" t="str">
        <f t="shared" ref="R61" si="1608">MID($I$7,R60,1)</f>
        <v/>
      </c>
      <c r="S61" s="23" t="str">
        <f t="shared" ref="S61" si="1609">MID($I$7,S60,1)</f>
        <v/>
      </c>
      <c r="T61" s="23" t="str">
        <f t="shared" ref="T61" si="1610">MID($I$7,T60,1)</f>
        <v/>
      </c>
      <c r="U61" s="23" t="str">
        <f t="shared" ref="U61" si="1611">MID($I$7,U60,1)</f>
        <v/>
      </c>
      <c r="V61" s="543" t="str">
        <f t="shared" ref="V61" si="1612">MID($I$7,V60,1)</f>
        <v/>
      </c>
      <c r="W61" s="23" t="str">
        <f t="shared" ref="W61" si="1613">MID($I$7,W60,1)</f>
        <v/>
      </c>
      <c r="X61" s="23" t="str">
        <f t="shared" ref="X61" si="1614">MID($I$7,X60,1)</f>
        <v/>
      </c>
      <c r="Y61" s="23" t="str">
        <f t="shared" ref="Y61" si="1615">MID($I$7,Y60,1)</f>
        <v/>
      </c>
      <c r="Z61" s="23" t="str">
        <f t="shared" ref="Z61" si="1616">MID($I$7,Z60,1)</f>
        <v/>
      </c>
      <c r="AA61" s="23" t="str">
        <f t="shared" ref="AA61" si="1617">MID($I$7,AA60,1)</f>
        <v/>
      </c>
      <c r="AB61" s="23" t="str">
        <f t="shared" ref="AB61" si="1618">MID($I$7,AB60,1)</f>
        <v/>
      </c>
      <c r="AC61" s="23" t="str">
        <f t="shared" ref="AC61" si="1619">MID($I$7,AC60,1)</f>
        <v/>
      </c>
      <c r="AD61" s="23" t="str">
        <f t="shared" ref="AD61" si="1620">MID($I$7,AD60,1)</f>
        <v/>
      </c>
      <c r="AE61" s="23" t="str">
        <f t="shared" ref="AE61" si="1621">MID($I$7,AE60,1)</f>
        <v/>
      </c>
      <c r="AF61" s="23" t="str">
        <f t="shared" ref="AF61" si="1622">MID($I$7,AF60,1)</f>
        <v/>
      </c>
      <c r="AG61" s="23" t="str">
        <f t="shared" ref="AG61" si="1623">MID($I$7,AG60,1)</f>
        <v/>
      </c>
      <c r="AH61" s="23" t="str">
        <f t="shared" ref="AH61" si="1624">MID($I$7,AH60,1)</f>
        <v/>
      </c>
      <c r="AI61" s="23" t="str">
        <f t="shared" ref="AI61" si="1625">MID($I$7,AI60,1)</f>
        <v/>
      </c>
      <c r="AJ61" s="23" t="str">
        <f t="shared" ref="AJ61" si="1626">MID($I$7,AJ60,1)</f>
        <v/>
      </c>
      <c r="AK61" s="23" t="str">
        <f t="shared" ref="AK61" si="1627">MID($I$7,AK60,1)</f>
        <v/>
      </c>
      <c r="AL61" s="23" t="str">
        <f t="shared" ref="AL61" si="1628">MID($I$7,AL60,1)</f>
        <v/>
      </c>
      <c r="AM61" s="23" t="str">
        <f t="shared" ref="AM61" si="1629">MID($I$7,AM60,1)</f>
        <v/>
      </c>
      <c r="AN61" s="23" t="str">
        <f t="shared" ref="AN61" si="1630">MID($I$7,AN60,1)</f>
        <v/>
      </c>
      <c r="AO61" s="23" t="str">
        <f t="shared" ref="AO61" si="1631">MID($I$7,AO60,1)</f>
        <v/>
      </c>
      <c r="AP61" s="543" t="str">
        <f t="shared" ref="AP61" si="1632">MID($I$7,AP60,1)</f>
        <v/>
      </c>
      <c r="AQ61" s="10" t="str">
        <f t="shared" ref="AQ61" si="1633">MID($I$7,AQ60,1)</f>
        <v/>
      </c>
      <c r="AR61" s="23" t="str">
        <f t="shared" ref="AR61" si="1634">MID($I$7,AR60,1)</f>
        <v/>
      </c>
      <c r="AS61" s="23" t="str">
        <f t="shared" ref="AS61" si="1635">MID($I$7,AS60,1)</f>
        <v/>
      </c>
      <c r="AT61" s="23" t="str">
        <f t="shared" ref="AT61" si="1636">MID($I$7,AT60,1)</f>
        <v/>
      </c>
      <c r="AU61" s="23" t="str">
        <f t="shared" ref="AU61" si="1637">MID($I$7,AU60,1)</f>
        <v/>
      </c>
      <c r="AV61" s="23" t="str">
        <f t="shared" ref="AV61" si="1638">MID($I$7,AV60,1)</f>
        <v/>
      </c>
      <c r="AW61" s="23" t="str">
        <f t="shared" ref="AW61" si="1639">MID($I$7,AW60,1)</f>
        <v/>
      </c>
      <c r="AX61" s="23" t="str">
        <f t="shared" ref="AX61" si="1640">MID($I$7,AX60,1)</f>
        <v/>
      </c>
      <c r="AY61" s="23" t="str">
        <f t="shared" ref="AY61" si="1641">MID($I$7,AY60,1)</f>
        <v/>
      </c>
      <c r="AZ61" s="23" t="str">
        <f t="shared" ref="AZ61" si="1642">MID($I$7,AZ60,1)</f>
        <v/>
      </c>
      <c r="BA61" s="23" t="str">
        <f t="shared" ref="BA61" si="1643">MID($I$7,BA60,1)</f>
        <v/>
      </c>
      <c r="BB61" s="23" t="str">
        <f t="shared" ref="BB61" si="1644">MID($I$7,BB60,1)</f>
        <v/>
      </c>
      <c r="BC61" s="23" t="str">
        <f t="shared" ref="BC61" si="1645">MID($I$7,BC60,1)</f>
        <v/>
      </c>
      <c r="BD61" s="23" t="str">
        <f t="shared" ref="BD61" si="1646">MID($I$7,BD60,1)</f>
        <v/>
      </c>
      <c r="BE61" s="23" t="str">
        <f t="shared" ref="BE61" si="1647">MID($I$7,BE60,1)</f>
        <v/>
      </c>
      <c r="BF61" s="23" t="str">
        <f t="shared" ref="BF61" si="1648">MID($I$7,BF60,1)</f>
        <v/>
      </c>
      <c r="BG61" s="23" t="str">
        <f t="shared" ref="BG61" si="1649">MID($I$7,BG60,1)</f>
        <v/>
      </c>
      <c r="BH61" s="23" t="str">
        <f t="shared" ref="BH61" si="1650">MID($I$7,BH60,1)</f>
        <v/>
      </c>
      <c r="BI61" s="23" t="str">
        <f t="shared" ref="BI61" si="1651">MID($I$7,BI60,1)</f>
        <v/>
      </c>
      <c r="BJ61" s="543" t="str">
        <f t="shared" ref="BJ61" si="1652">MID($I$7,BJ60,1)</f>
        <v/>
      </c>
      <c r="BK61" s="10" t="str">
        <f t="shared" ref="BK61" si="1653">MID($I$7,BK60,1)</f>
        <v/>
      </c>
      <c r="BL61" s="10" t="str">
        <f t="shared" ref="BL61" si="1654">MID($I$7,BL60,1)</f>
        <v/>
      </c>
      <c r="BM61" s="10" t="str">
        <f t="shared" ref="BM61" si="1655">MID($I$7,BM60,1)</f>
        <v/>
      </c>
      <c r="BN61" s="10" t="str">
        <f t="shared" ref="BN61" si="1656">MID($I$7,BN60,1)</f>
        <v/>
      </c>
      <c r="BO61" s="10" t="str">
        <f t="shared" ref="BO61" si="1657">MID($I$7,BO60,1)</f>
        <v/>
      </c>
      <c r="BP61" s="10" t="str">
        <f t="shared" ref="BP61" si="1658">MID($I$7,BP60,1)</f>
        <v/>
      </c>
      <c r="BQ61" s="10" t="str">
        <f t="shared" ref="BQ61" si="1659">MID($I$7,BQ60,1)</f>
        <v/>
      </c>
      <c r="BR61" s="10" t="str">
        <f t="shared" ref="BR61" si="1660">MID($I$7,BR60,1)</f>
        <v/>
      </c>
      <c r="BS61" s="10" t="str">
        <f t="shared" ref="BS61" si="1661">MID($I$7,BS60,1)</f>
        <v/>
      </c>
      <c r="BT61" s="10" t="str">
        <f t="shared" ref="BT61" si="1662">MID($I$7,BT60,1)</f>
        <v/>
      </c>
      <c r="BU61" s="10" t="str">
        <f t="shared" ref="BU61" si="1663">MID($I$7,BU60,1)</f>
        <v/>
      </c>
      <c r="BV61" s="10" t="str">
        <f t="shared" ref="BV61" si="1664">MID($I$7,BV60,1)</f>
        <v/>
      </c>
      <c r="BW61" s="10" t="str">
        <f t="shared" ref="BW61" si="1665">MID($I$7,BW60,1)</f>
        <v/>
      </c>
      <c r="BX61" s="10" t="str">
        <f t="shared" ref="BX61" si="1666">MID($I$7,BX60,1)</f>
        <v/>
      </c>
      <c r="BY61" s="10" t="str">
        <f t="shared" ref="BY61" si="1667">MID($I$7,BY60,1)</f>
        <v/>
      </c>
      <c r="BZ61" s="10" t="str">
        <f t="shared" ref="BZ61" si="1668">MID($I$7,BZ60,1)</f>
        <v/>
      </c>
      <c r="CA61" s="10" t="str">
        <f t="shared" ref="CA61" si="1669">MID($I$7,CA60,1)</f>
        <v/>
      </c>
      <c r="CB61" s="10" t="str">
        <f t="shared" ref="CB61" si="1670">MID($I$7,CB60,1)</f>
        <v/>
      </c>
      <c r="CC61" s="546" t="str">
        <f t="shared" ref="CC61" si="1671">MID($I$7,CC60,1)</f>
        <v/>
      </c>
      <c r="CD61" s="10" t="str">
        <f t="shared" ref="CD61" si="1672">MID($I$7,CD60,1)</f>
        <v/>
      </c>
      <c r="CE61" s="10" t="str">
        <f t="shared" ref="CE61" si="1673">MID($I$7,CE60,1)</f>
        <v/>
      </c>
      <c r="CF61" s="23" t="str">
        <f t="shared" ref="CF61" si="1674">MID($I$7,CF60,1)</f>
        <v/>
      </c>
      <c r="CG61" s="23" t="str">
        <f t="shared" ref="CG61" si="1675">MID($I$7,CG60,1)</f>
        <v/>
      </c>
      <c r="CH61" s="23" t="str">
        <f t="shared" ref="CH61" si="1676">MID($I$7,CH60,1)</f>
        <v/>
      </c>
      <c r="CI61" s="23" t="str">
        <f t="shared" ref="CI61" si="1677">MID($I$7,CI60,1)</f>
        <v/>
      </c>
      <c r="CJ61" s="23" t="str">
        <f t="shared" ref="CJ61" si="1678">MID($I$7,CJ60,1)</f>
        <v/>
      </c>
      <c r="CK61" s="23" t="str">
        <f t="shared" ref="CK61" si="1679">MID($I$7,CK60,1)</f>
        <v/>
      </c>
      <c r="CL61" s="23" t="str">
        <f t="shared" ref="CL61" si="1680">MID($I$7,CL60,1)</f>
        <v/>
      </c>
      <c r="CM61" s="23" t="str">
        <f t="shared" ref="CM61" si="1681">MID($I$7,CM60,1)</f>
        <v/>
      </c>
      <c r="CN61" s="23" t="str">
        <f t="shared" ref="CN61" si="1682">MID($I$7,CN60,1)</f>
        <v/>
      </c>
      <c r="CO61" s="23" t="str">
        <f t="shared" ref="CO61" si="1683">MID($I$7,CO60,1)</f>
        <v/>
      </c>
      <c r="CP61" s="23" t="str">
        <f t="shared" ref="CP61" si="1684">MID($I$7,CP60,1)</f>
        <v/>
      </c>
      <c r="CQ61" s="23" t="str">
        <f t="shared" ref="CQ61" si="1685">MID($I$7,CQ60,1)</f>
        <v/>
      </c>
      <c r="CR61" s="23" t="str">
        <f t="shared" ref="CR61" si="1686">MID($I$7,CR60,1)</f>
        <v/>
      </c>
      <c r="CS61" s="23" t="str">
        <f t="shared" ref="CS61" si="1687">MID($I$7,CS60,1)</f>
        <v/>
      </c>
      <c r="CT61" s="23" t="str">
        <f t="shared" ref="CT61" si="1688">MID($I$7,CT60,1)</f>
        <v/>
      </c>
      <c r="CU61" s="23" t="str">
        <f t="shared" ref="CU61" si="1689">MID($I$7,CU60,1)</f>
        <v/>
      </c>
      <c r="CV61" s="23" t="str">
        <f t="shared" ref="CV61" si="1690">MID($I$7,CV60,1)</f>
        <v/>
      </c>
      <c r="CW61" s="23" t="str">
        <f t="shared" ref="CW61" si="1691">MID($I$7,CW60,1)</f>
        <v/>
      </c>
      <c r="CX61" s="533">
        <f>CW60</f>
        <v>1800</v>
      </c>
    </row>
    <row r="62" spans="1:114">
      <c r="A62" s="533"/>
      <c r="B62" s="190" t="str">
        <f>IF(B61="","",IF(OR(B61="G",B61="C")=TRUE,"S",IF(OR(B61="A",B61="T")=TRUE,"W","/")))</f>
        <v/>
      </c>
      <c r="C62" s="23" t="str">
        <f t="shared" ref="C62:BN62" si="1692">IF(C61="","",IF(OR(C61="G",C61="C")=TRUE,"S",IF(OR(C61="A",C61="T")=TRUE,"W","/")))</f>
        <v/>
      </c>
      <c r="D62" s="23" t="str">
        <f t="shared" si="1692"/>
        <v/>
      </c>
      <c r="E62" s="23" t="str">
        <f t="shared" si="1692"/>
        <v/>
      </c>
      <c r="F62" s="23" t="str">
        <f t="shared" si="1692"/>
        <v/>
      </c>
      <c r="G62" s="23" t="str">
        <f t="shared" si="1692"/>
        <v/>
      </c>
      <c r="H62" s="23" t="str">
        <f t="shared" si="1692"/>
        <v/>
      </c>
      <c r="I62" s="23" t="str">
        <f t="shared" si="1692"/>
        <v/>
      </c>
      <c r="J62" s="23" t="str">
        <f t="shared" si="1692"/>
        <v/>
      </c>
      <c r="K62" s="23" t="str">
        <f t="shared" si="1692"/>
        <v/>
      </c>
      <c r="L62" s="23" t="str">
        <f t="shared" si="1692"/>
        <v/>
      </c>
      <c r="M62" s="23" t="str">
        <f t="shared" si="1692"/>
        <v/>
      </c>
      <c r="N62" s="23" t="str">
        <f t="shared" si="1692"/>
        <v/>
      </c>
      <c r="O62" s="23" t="str">
        <f t="shared" si="1692"/>
        <v/>
      </c>
      <c r="P62" s="23" t="str">
        <f t="shared" si="1692"/>
        <v/>
      </c>
      <c r="Q62" s="23" t="str">
        <f t="shared" si="1692"/>
        <v/>
      </c>
      <c r="R62" s="23" t="str">
        <f t="shared" si="1692"/>
        <v/>
      </c>
      <c r="S62" s="23" t="str">
        <f t="shared" si="1692"/>
        <v/>
      </c>
      <c r="T62" s="23" t="str">
        <f t="shared" si="1692"/>
        <v/>
      </c>
      <c r="U62" s="23" t="str">
        <f t="shared" si="1692"/>
        <v/>
      </c>
      <c r="V62" s="543" t="str">
        <f t="shared" si="1692"/>
        <v/>
      </c>
      <c r="W62" s="23" t="str">
        <f t="shared" si="1692"/>
        <v/>
      </c>
      <c r="X62" s="23" t="str">
        <f t="shared" si="1692"/>
        <v/>
      </c>
      <c r="Y62" s="23" t="str">
        <f t="shared" si="1692"/>
        <v/>
      </c>
      <c r="Z62" s="23" t="str">
        <f t="shared" si="1692"/>
        <v/>
      </c>
      <c r="AA62" s="23" t="str">
        <f t="shared" si="1692"/>
        <v/>
      </c>
      <c r="AB62" s="23" t="str">
        <f t="shared" si="1692"/>
        <v/>
      </c>
      <c r="AC62" s="23" t="str">
        <f t="shared" si="1692"/>
        <v/>
      </c>
      <c r="AD62" s="23" t="str">
        <f t="shared" si="1692"/>
        <v/>
      </c>
      <c r="AE62" s="23" t="str">
        <f t="shared" si="1692"/>
        <v/>
      </c>
      <c r="AF62" s="23" t="str">
        <f t="shared" si="1692"/>
        <v/>
      </c>
      <c r="AG62" s="23" t="str">
        <f t="shared" si="1692"/>
        <v/>
      </c>
      <c r="AH62" s="23" t="str">
        <f t="shared" si="1692"/>
        <v/>
      </c>
      <c r="AI62" s="23" t="str">
        <f t="shared" si="1692"/>
        <v/>
      </c>
      <c r="AJ62" s="23" t="str">
        <f t="shared" si="1692"/>
        <v/>
      </c>
      <c r="AK62" s="23" t="str">
        <f t="shared" si="1692"/>
        <v/>
      </c>
      <c r="AL62" s="23" t="str">
        <f t="shared" si="1692"/>
        <v/>
      </c>
      <c r="AM62" s="23" t="str">
        <f t="shared" si="1692"/>
        <v/>
      </c>
      <c r="AN62" s="23" t="str">
        <f t="shared" si="1692"/>
        <v/>
      </c>
      <c r="AO62" s="23" t="str">
        <f t="shared" si="1692"/>
        <v/>
      </c>
      <c r="AP62" s="543" t="str">
        <f t="shared" si="1692"/>
        <v/>
      </c>
      <c r="AQ62" s="10" t="str">
        <f t="shared" si="1692"/>
        <v/>
      </c>
      <c r="AR62" s="23" t="str">
        <f t="shared" si="1692"/>
        <v/>
      </c>
      <c r="AS62" s="23" t="str">
        <f t="shared" si="1692"/>
        <v/>
      </c>
      <c r="AT62" s="23" t="str">
        <f t="shared" si="1692"/>
        <v/>
      </c>
      <c r="AU62" s="23" t="str">
        <f t="shared" si="1692"/>
        <v/>
      </c>
      <c r="AV62" s="23" t="str">
        <f t="shared" si="1692"/>
        <v/>
      </c>
      <c r="AW62" s="23" t="str">
        <f t="shared" si="1692"/>
        <v/>
      </c>
      <c r="AX62" s="23" t="str">
        <f t="shared" si="1692"/>
        <v/>
      </c>
      <c r="AY62" s="23" t="str">
        <f t="shared" si="1692"/>
        <v/>
      </c>
      <c r="AZ62" s="23" t="str">
        <f t="shared" si="1692"/>
        <v/>
      </c>
      <c r="BA62" s="23" t="str">
        <f t="shared" si="1692"/>
        <v/>
      </c>
      <c r="BB62" s="23" t="str">
        <f t="shared" si="1692"/>
        <v/>
      </c>
      <c r="BC62" s="23" t="str">
        <f t="shared" si="1692"/>
        <v/>
      </c>
      <c r="BD62" s="23" t="str">
        <f t="shared" si="1692"/>
        <v/>
      </c>
      <c r="BE62" s="23" t="str">
        <f t="shared" si="1692"/>
        <v/>
      </c>
      <c r="BF62" s="23" t="str">
        <f t="shared" si="1692"/>
        <v/>
      </c>
      <c r="BG62" s="23" t="str">
        <f t="shared" si="1692"/>
        <v/>
      </c>
      <c r="BH62" s="23" t="str">
        <f t="shared" si="1692"/>
        <v/>
      </c>
      <c r="BI62" s="23" t="str">
        <f t="shared" si="1692"/>
        <v/>
      </c>
      <c r="BJ62" s="543" t="str">
        <f t="shared" si="1692"/>
        <v/>
      </c>
      <c r="BK62" s="10" t="str">
        <f t="shared" si="1692"/>
        <v/>
      </c>
      <c r="BL62" s="10" t="str">
        <f t="shared" si="1692"/>
        <v/>
      </c>
      <c r="BM62" s="10" t="str">
        <f t="shared" si="1692"/>
        <v/>
      </c>
      <c r="BN62" s="10" t="str">
        <f t="shared" si="1692"/>
        <v/>
      </c>
      <c r="BO62" s="10" t="str">
        <f t="shared" ref="BO62:CW62" si="1693">IF(BO61="","",IF(OR(BO61="G",BO61="C")=TRUE,"S",IF(OR(BO61="A",BO61="T")=TRUE,"W","/")))</f>
        <v/>
      </c>
      <c r="BP62" s="10" t="str">
        <f t="shared" si="1693"/>
        <v/>
      </c>
      <c r="BQ62" s="10" t="str">
        <f t="shared" si="1693"/>
        <v/>
      </c>
      <c r="BR62" s="10" t="str">
        <f t="shared" si="1693"/>
        <v/>
      </c>
      <c r="BS62" s="10" t="str">
        <f t="shared" si="1693"/>
        <v/>
      </c>
      <c r="BT62" s="10" t="str">
        <f t="shared" si="1693"/>
        <v/>
      </c>
      <c r="BU62" s="10" t="str">
        <f t="shared" si="1693"/>
        <v/>
      </c>
      <c r="BV62" s="10" t="str">
        <f t="shared" si="1693"/>
        <v/>
      </c>
      <c r="BW62" s="10" t="str">
        <f t="shared" si="1693"/>
        <v/>
      </c>
      <c r="BX62" s="10" t="str">
        <f t="shared" si="1693"/>
        <v/>
      </c>
      <c r="BY62" s="10" t="str">
        <f t="shared" si="1693"/>
        <v/>
      </c>
      <c r="BZ62" s="10" t="str">
        <f t="shared" si="1693"/>
        <v/>
      </c>
      <c r="CA62" s="10" t="str">
        <f t="shared" si="1693"/>
        <v/>
      </c>
      <c r="CB62" s="10" t="str">
        <f t="shared" si="1693"/>
        <v/>
      </c>
      <c r="CC62" s="546" t="str">
        <f t="shared" si="1693"/>
        <v/>
      </c>
      <c r="CD62" s="10" t="str">
        <f t="shared" si="1693"/>
        <v/>
      </c>
      <c r="CE62" s="10" t="str">
        <f t="shared" si="1693"/>
        <v/>
      </c>
      <c r="CF62" s="23" t="str">
        <f t="shared" si="1693"/>
        <v/>
      </c>
      <c r="CG62" s="23" t="str">
        <f t="shared" si="1693"/>
        <v/>
      </c>
      <c r="CH62" s="23" t="str">
        <f t="shared" si="1693"/>
        <v/>
      </c>
      <c r="CI62" s="23" t="str">
        <f t="shared" si="1693"/>
        <v/>
      </c>
      <c r="CJ62" s="23" t="str">
        <f t="shared" si="1693"/>
        <v/>
      </c>
      <c r="CK62" s="23" t="str">
        <f t="shared" si="1693"/>
        <v/>
      </c>
      <c r="CL62" s="23" t="str">
        <f t="shared" si="1693"/>
        <v/>
      </c>
      <c r="CM62" s="23" t="str">
        <f t="shared" si="1693"/>
        <v/>
      </c>
      <c r="CN62" s="23" t="str">
        <f t="shared" si="1693"/>
        <v/>
      </c>
      <c r="CO62" s="23" t="str">
        <f t="shared" si="1693"/>
        <v/>
      </c>
      <c r="CP62" s="23" t="str">
        <f t="shared" si="1693"/>
        <v/>
      </c>
      <c r="CQ62" s="23" t="str">
        <f t="shared" si="1693"/>
        <v/>
      </c>
      <c r="CR62" s="23" t="str">
        <f t="shared" si="1693"/>
        <v/>
      </c>
      <c r="CS62" s="23" t="str">
        <f t="shared" si="1693"/>
        <v/>
      </c>
      <c r="CT62" s="23" t="str">
        <f t="shared" si="1693"/>
        <v/>
      </c>
      <c r="CU62" s="23" t="str">
        <f t="shared" si="1693"/>
        <v/>
      </c>
      <c r="CV62" s="23" t="str">
        <f t="shared" si="1693"/>
        <v/>
      </c>
      <c r="CW62" s="23" t="str">
        <f t="shared" si="1693"/>
        <v/>
      </c>
      <c r="CX62" s="533"/>
    </row>
    <row r="63" spans="1:114" s="510" customFormat="1">
      <c r="A63" s="532"/>
      <c r="B63" s="530">
        <f>$A64</f>
        <v>1801</v>
      </c>
      <c r="C63" s="509">
        <f t="shared" ref="C63:AH63" si="1694">$A64+B$9</f>
        <v>1802</v>
      </c>
      <c r="D63" s="509">
        <f t="shared" si="1694"/>
        <v>1803</v>
      </c>
      <c r="E63" s="509">
        <f t="shared" si="1694"/>
        <v>1804</v>
      </c>
      <c r="F63" s="509">
        <f t="shared" si="1694"/>
        <v>1805</v>
      </c>
      <c r="G63" s="509">
        <f t="shared" si="1694"/>
        <v>1806</v>
      </c>
      <c r="H63" s="509">
        <f t="shared" si="1694"/>
        <v>1807</v>
      </c>
      <c r="I63" s="509">
        <f t="shared" si="1694"/>
        <v>1808</v>
      </c>
      <c r="J63" s="509">
        <f t="shared" si="1694"/>
        <v>1809</v>
      </c>
      <c r="K63" s="509">
        <f t="shared" si="1694"/>
        <v>1810</v>
      </c>
      <c r="L63" s="509">
        <f t="shared" si="1694"/>
        <v>1811</v>
      </c>
      <c r="M63" s="509">
        <f t="shared" si="1694"/>
        <v>1812</v>
      </c>
      <c r="N63" s="509">
        <f t="shared" si="1694"/>
        <v>1813</v>
      </c>
      <c r="O63" s="509">
        <f t="shared" si="1694"/>
        <v>1814</v>
      </c>
      <c r="P63" s="509">
        <f t="shared" si="1694"/>
        <v>1815</v>
      </c>
      <c r="Q63" s="509">
        <f t="shared" si="1694"/>
        <v>1816</v>
      </c>
      <c r="R63" s="509">
        <f t="shared" si="1694"/>
        <v>1817</v>
      </c>
      <c r="S63" s="509">
        <f t="shared" si="1694"/>
        <v>1818</v>
      </c>
      <c r="T63" s="509">
        <f t="shared" si="1694"/>
        <v>1819</v>
      </c>
      <c r="U63" s="509">
        <f t="shared" si="1694"/>
        <v>1820</v>
      </c>
      <c r="V63" s="544">
        <f t="shared" si="1694"/>
        <v>1821</v>
      </c>
      <c r="W63" s="509">
        <f t="shared" si="1694"/>
        <v>1822</v>
      </c>
      <c r="X63" s="509">
        <f t="shared" si="1694"/>
        <v>1823</v>
      </c>
      <c r="Y63" s="509">
        <f t="shared" si="1694"/>
        <v>1824</v>
      </c>
      <c r="Z63" s="509">
        <f t="shared" si="1694"/>
        <v>1825</v>
      </c>
      <c r="AA63" s="509">
        <f t="shared" si="1694"/>
        <v>1826</v>
      </c>
      <c r="AB63" s="509">
        <f t="shared" si="1694"/>
        <v>1827</v>
      </c>
      <c r="AC63" s="509">
        <f t="shared" si="1694"/>
        <v>1828</v>
      </c>
      <c r="AD63" s="509">
        <f t="shared" si="1694"/>
        <v>1829</v>
      </c>
      <c r="AE63" s="509">
        <f t="shared" si="1694"/>
        <v>1830</v>
      </c>
      <c r="AF63" s="509">
        <f t="shared" si="1694"/>
        <v>1831</v>
      </c>
      <c r="AG63" s="509">
        <f t="shared" si="1694"/>
        <v>1832</v>
      </c>
      <c r="AH63" s="509">
        <f t="shared" si="1694"/>
        <v>1833</v>
      </c>
      <c r="AI63" s="509">
        <f t="shared" ref="AI63:BN63" si="1695">$A64+AH$9</f>
        <v>1834</v>
      </c>
      <c r="AJ63" s="509">
        <f t="shared" si="1695"/>
        <v>1835</v>
      </c>
      <c r="AK63" s="509">
        <f t="shared" si="1695"/>
        <v>1836</v>
      </c>
      <c r="AL63" s="509">
        <f t="shared" si="1695"/>
        <v>1837</v>
      </c>
      <c r="AM63" s="509">
        <f t="shared" si="1695"/>
        <v>1838</v>
      </c>
      <c r="AN63" s="509">
        <f t="shared" si="1695"/>
        <v>1839</v>
      </c>
      <c r="AO63" s="509">
        <f t="shared" si="1695"/>
        <v>1840</v>
      </c>
      <c r="AP63" s="544">
        <f t="shared" si="1695"/>
        <v>1841</v>
      </c>
      <c r="AQ63" s="531">
        <f t="shared" si="1695"/>
        <v>1842</v>
      </c>
      <c r="AR63" s="509">
        <f t="shared" si="1695"/>
        <v>1843</v>
      </c>
      <c r="AS63" s="509">
        <f t="shared" si="1695"/>
        <v>1844</v>
      </c>
      <c r="AT63" s="509">
        <f t="shared" si="1695"/>
        <v>1845</v>
      </c>
      <c r="AU63" s="509">
        <f t="shared" si="1695"/>
        <v>1846</v>
      </c>
      <c r="AV63" s="509">
        <f t="shared" si="1695"/>
        <v>1847</v>
      </c>
      <c r="AW63" s="509">
        <f t="shared" si="1695"/>
        <v>1848</v>
      </c>
      <c r="AX63" s="509">
        <f t="shared" si="1695"/>
        <v>1849</v>
      </c>
      <c r="AY63" s="509">
        <f t="shared" si="1695"/>
        <v>1850</v>
      </c>
      <c r="AZ63" s="509">
        <f t="shared" si="1695"/>
        <v>1851</v>
      </c>
      <c r="BA63" s="509">
        <f t="shared" si="1695"/>
        <v>1852</v>
      </c>
      <c r="BB63" s="509">
        <f t="shared" si="1695"/>
        <v>1853</v>
      </c>
      <c r="BC63" s="509">
        <f t="shared" si="1695"/>
        <v>1854</v>
      </c>
      <c r="BD63" s="509">
        <f t="shared" si="1695"/>
        <v>1855</v>
      </c>
      <c r="BE63" s="509">
        <f t="shared" si="1695"/>
        <v>1856</v>
      </c>
      <c r="BF63" s="509">
        <f t="shared" si="1695"/>
        <v>1857</v>
      </c>
      <c r="BG63" s="509">
        <f t="shared" si="1695"/>
        <v>1858</v>
      </c>
      <c r="BH63" s="509">
        <f t="shared" si="1695"/>
        <v>1859</v>
      </c>
      <c r="BI63" s="509">
        <f t="shared" si="1695"/>
        <v>1860</v>
      </c>
      <c r="BJ63" s="544">
        <f t="shared" si="1695"/>
        <v>1861</v>
      </c>
      <c r="BK63" s="531">
        <f t="shared" si="1695"/>
        <v>1862</v>
      </c>
      <c r="BL63" s="531">
        <f t="shared" si="1695"/>
        <v>1863</v>
      </c>
      <c r="BM63" s="531">
        <f t="shared" si="1695"/>
        <v>1864</v>
      </c>
      <c r="BN63" s="531">
        <f t="shared" si="1695"/>
        <v>1865</v>
      </c>
      <c r="BO63" s="531">
        <f t="shared" ref="BO63:CT63" si="1696">$A64+BN$9</f>
        <v>1866</v>
      </c>
      <c r="BP63" s="531">
        <f t="shared" si="1696"/>
        <v>1867</v>
      </c>
      <c r="BQ63" s="531">
        <f t="shared" si="1696"/>
        <v>1868</v>
      </c>
      <c r="BR63" s="531">
        <f t="shared" si="1696"/>
        <v>1869</v>
      </c>
      <c r="BS63" s="531">
        <f t="shared" si="1696"/>
        <v>1870</v>
      </c>
      <c r="BT63" s="531">
        <f t="shared" si="1696"/>
        <v>1871</v>
      </c>
      <c r="BU63" s="531">
        <f t="shared" si="1696"/>
        <v>1872</v>
      </c>
      <c r="BV63" s="531">
        <f t="shared" si="1696"/>
        <v>1873</v>
      </c>
      <c r="BW63" s="531">
        <f t="shared" si="1696"/>
        <v>1874</v>
      </c>
      <c r="BX63" s="531">
        <f t="shared" si="1696"/>
        <v>1875</v>
      </c>
      <c r="BY63" s="531">
        <f t="shared" si="1696"/>
        <v>1876</v>
      </c>
      <c r="BZ63" s="531">
        <f t="shared" si="1696"/>
        <v>1877</v>
      </c>
      <c r="CA63" s="531">
        <f t="shared" si="1696"/>
        <v>1878</v>
      </c>
      <c r="CB63" s="531">
        <f t="shared" si="1696"/>
        <v>1879</v>
      </c>
      <c r="CC63" s="547">
        <f t="shared" si="1696"/>
        <v>1880</v>
      </c>
      <c r="CD63" s="531">
        <f t="shared" si="1696"/>
        <v>1881</v>
      </c>
      <c r="CE63" s="531">
        <f t="shared" si="1696"/>
        <v>1882</v>
      </c>
      <c r="CF63" s="509">
        <f t="shared" si="1696"/>
        <v>1883</v>
      </c>
      <c r="CG63" s="509">
        <f t="shared" si="1696"/>
        <v>1884</v>
      </c>
      <c r="CH63" s="509">
        <f t="shared" si="1696"/>
        <v>1885</v>
      </c>
      <c r="CI63" s="509">
        <f t="shared" si="1696"/>
        <v>1886</v>
      </c>
      <c r="CJ63" s="509">
        <f t="shared" si="1696"/>
        <v>1887</v>
      </c>
      <c r="CK63" s="509">
        <f t="shared" si="1696"/>
        <v>1888</v>
      </c>
      <c r="CL63" s="509">
        <f t="shared" si="1696"/>
        <v>1889</v>
      </c>
      <c r="CM63" s="509">
        <f t="shared" si="1696"/>
        <v>1890</v>
      </c>
      <c r="CN63" s="509">
        <f t="shared" si="1696"/>
        <v>1891</v>
      </c>
      <c r="CO63" s="509">
        <f t="shared" si="1696"/>
        <v>1892</v>
      </c>
      <c r="CP63" s="509">
        <f t="shared" si="1696"/>
        <v>1893</v>
      </c>
      <c r="CQ63" s="509">
        <f t="shared" si="1696"/>
        <v>1894</v>
      </c>
      <c r="CR63" s="509">
        <f t="shared" si="1696"/>
        <v>1895</v>
      </c>
      <c r="CS63" s="509">
        <f t="shared" si="1696"/>
        <v>1896</v>
      </c>
      <c r="CT63" s="509">
        <f t="shared" si="1696"/>
        <v>1897</v>
      </c>
      <c r="CU63" s="509">
        <f t="shared" ref="CU63:CW63" si="1697">$A64+CT$9</f>
        <v>1898</v>
      </c>
      <c r="CV63" s="509">
        <f t="shared" si="1697"/>
        <v>1899</v>
      </c>
      <c r="CW63" s="509">
        <f t="shared" si="1697"/>
        <v>1900</v>
      </c>
      <c r="CX63" s="532"/>
      <c r="CZ63" s="508"/>
      <c r="DE63" s="508"/>
      <c r="DF63" s="508"/>
      <c r="DG63" s="508"/>
      <c r="DH63" s="508"/>
      <c r="DI63" s="508"/>
      <c r="DJ63" s="508"/>
    </row>
    <row r="64" spans="1:114">
      <c r="A64" s="533">
        <v>1801</v>
      </c>
      <c r="B64" s="190" t="str">
        <f>MID($I$7,B63,1)</f>
        <v/>
      </c>
      <c r="C64" s="23" t="str">
        <f t="shared" ref="C64" si="1698">MID($I$7,C63,1)</f>
        <v/>
      </c>
      <c r="D64" s="23" t="str">
        <f t="shared" ref="D64" si="1699">MID($I$7,D63,1)</f>
        <v/>
      </c>
      <c r="E64" s="23" t="str">
        <f t="shared" ref="E64" si="1700">MID($I$7,E63,1)</f>
        <v/>
      </c>
      <c r="F64" s="23" t="str">
        <f t="shared" ref="F64" si="1701">MID($I$7,F63,1)</f>
        <v/>
      </c>
      <c r="G64" s="23" t="str">
        <f t="shared" ref="G64" si="1702">MID($I$7,G63,1)</f>
        <v/>
      </c>
      <c r="H64" s="23" t="str">
        <f t="shared" ref="H64" si="1703">MID($I$7,H63,1)</f>
        <v/>
      </c>
      <c r="I64" s="23" t="str">
        <f t="shared" ref="I64" si="1704">MID($I$7,I63,1)</f>
        <v/>
      </c>
      <c r="J64" s="23" t="str">
        <f t="shared" ref="J64" si="1705">MID($I$7,J63,1)</f>
        <v/>
      </c>
      <c r="K64" s="23" t="str">
        <f t="shared" ref="K64" si="1706">MID($I$7,K63,1)</f>
        <v/>
      </c>
      <c r="L64" s="23" t="str">
        <f t="shared" ref="L64" si="1707">MID($I$7,L63,1)</f>
        <v/>
      </c>
      <c r="M64" s="23" t="str">
        <f t="shared" ref="M64" si="1708">MID($I$7,M63,1)</f>
        <v/>
      </c>
      <c r="N64" s="23" t="str">
        <f t="shared" ref="N64" si="1709">MID($I$7,N63,1)</f>
        <v/>
      </c>
      <c r="O64" s="23" t="str">
        <f t="shared" ref="O64" si="1710">MID($I$7,O63,1)</f>
        <v/>
      </c>
      <c r="P64" s="23" t="str">
        <f t="shared" ref="P64" si="1711">MID($I$7,P63,1)</f>
        <v/>
      </c>
      <c r="Q64" s="23" t="str">
        <f t="shared" ref="Q64" si="1712">MID($I$7,Q63,1)</f>
        <v/>
      </c>
      <c r="R64" s="23" t="str">
        <f t="shared" ref="R64" si="1713">MID($I$7,R63,1)</f>
        <v/>
      </c>
      <c r="S64" s="23" t="str">
        <f t="shared" ref="S64" si="1714">MID($I$7,S63,1)</f>
        <v/>
      </c>
      <c r="T64" s="23" t="str">
        <f t="shared" ref="T64" si="1715">MID($I$7,T63,1)</f>
        <v/>
      </c>
      <c r="U64" s="23" t="str">
        <f t="shared" ref="U64" si="1716">MID($I$7,U63,1)</f>
        <v/>
      </c>
      <c r="V64" s="543" t="str">
        <f t="shared" ref="V64" si="1717">MID($I$7,V63,1)</f>
        <v/>
      </c>
      <c r="W64" s="23" t="str">
        <f t="shared" ref="W64" si="1718">MID($I$7,W63,1)</f>
        <v/>
      </c>
      <c r="X64" s="23" t="str">
        <f t="shared" ref="X64" si="1719">MID($I$7,X63,1)</f>
        <v/>
      </c>
      <c r="Y64" s="23" t="str">
        <f t="shared" ref="Y64" si="1720">MID($I$7,Y63,1)</f>
        <v/>
      </c>
      <c r="Z64" s="23" t="str">
        <f t="shared" ref="Z64" si="1721">MID($I$7,Z63,1)</f>
        <v/>
      </c>
      <c r="AA64" s="23" t="str">
        <f t="shared" ref="AA64" si="1722">MID($I$7,AA63,1)</f>
        <v/>
      </c>
      <c r="AB64" s="23" t="str">
        <f t="shared" ref="AB64" si="1723">MID($I$7,AB63,1)</f>
        <v/>
      </c>
      <c r="AC64" s="23" t="str">
        <f t="shared" ref="AC64" si="1724">MID($I$7,AC63,1)</f>
        <v/>
      </c>
      <c r="AD64" s="23" t="str">
        <f t="shared" ref="AD64" si="1725">MID($I$7,AD63,1)</f>
        <v/>
      </c>
      <c r="AE64" s="23" t="str">
        <f t="shared" ref="AE64" si="1726">MID($I$7,AE63,1)</f>
        <v/>
      </c>
      <c r="AF64" s="23" t="str">
        <f t="shared" ref="AF64" si="1727">MID($I$7,AF63,1)</f>
        <v/>
      </c>
      <c r="AG64" s="23" t="str">
        <f t="shared" ref="AG64" si="1728">MID($I$7,AG63,1)</f>
        <v/>
      </c>
      <c r="AH64" s="23" t="str">
        <f t="shared" ref="AH64" si="1729">MID($I$7,AH63,1)</f>
        <v/>
      </c>
      <c r="AI64" s="23" t="str">
        <f t="shared" ref="AI64" si="1730">MID($I$7,AI63,1)</f>
        <v/>
      </c>
      <c r="AJ64" s="23" t="str">
        <f t="shared" ref="AJ64" si="1731">MID($I$7,AJ63,1)</f>
        <v/>
      </c>
      <c r="AK64" s="23" t="str">
        <f t="shared" ref="AK64" si="1732">MID($I$7,AK63,1)</f>
        <v/>
      </c>
      <c r="AL64" s="23" t="str">
        <f t="shared" ref="AL64" si="1733">MID($I$7,AL63,1)</f>
        <v/>
      </c>
      <c r="AM64" s="23" t="str">
        <f t="shared" ref="AM64" si="1734">MID($I$7,AM63,1)</f>
        <v/>
      </c>
      <c r="AN64" s="23" t="str">
        <f t="shared" ref="AN64" si="1735">MID($I$7,AN63,1)</f>
        <v/>
      </c>
      <c r="AO64" s="23" t="str">
        <f t="shared" ref="AO64" si="1736">MID($I$7,AO63,1)</f>
        <v/>
      </c>
      <c r="AP64" s="543" t="str">
        <f t="shared" ref="AP64" si="1737">MID($I$7,AP63,1)</f>
        <v/>
      </c>
      <c r="AQ64" s="10" t="str">
        <f t="shared" ref="AQ64" si="1738">MID($I$7,AQ63,1)</f>
        <v/>
      </c>
      <c r="AR64" s="23" t="str">
        <f t="shared" ref="AR64" si="1739">MID($I$7,AR63,1)</f>
        <v/>
      </c>
      <c r="AS64" s="23" t="str">
        <f t="shared" ref="AS64" si="1740">MID($I$7,AS63,1)</f>
        <v/>
      </c>
      <c r="AT64" s="23" t="str">
        <f t="shared" ref="AT64" si="1741">MID($I$7,AT63,1)</f>
        <v/>
      </c>
      <c r="AU64" s="23" t="str">
        <f t="shared" ref="AU64" si="1742">MID($I$7,AU63,1)</f>
        <v/>
      </c>
      <c r="AV64" s="23" t="str">
        <f t="shared" ref="AV64" si="1743">MID($I$7,AV63,1)</f>
        <v/>
      </c>
      <c r="AW64" s="23" t="str">
        <f t="shared" ref="AW64" si="1744">MID($I$7,AW63,1)</f>
        <v/>
      </c>
      <c r="AX64" s="23" t="str">
        <f t="shared" ref="AX64" si="1745">MID($I$7,AX63,1)</f>
        <v/>
      </c>
      <c r="AY64" s="23" t="str">
        <f t="shared" ref="AY64" si="1746">MID($I$7,AY63,1)</f>
        <v/>
      </c>
      <c r="AZ64" s="23" t="str">
        <f t="shared" ref="AZ64" si="1747">MID($I$7,AZ63,1)</f>
        <v/>
      </c>
      <c r="BA64" s="23" t="str">
        <f t="shared" ref="BA64" si="1748">MID($I$7,BA63,1)</f>
        <v/>
      </c>
      <c r="BB64" s="23" t="str">
        <f t="shared" ref="BB64" si="1749">MID($I$7,BB63,1)</f>
        <v/>
      </c>
      <c r="BC64" s="23" t="str">
        <f t="shared" ref="BC64" si="1750">MID($I$7,BC63,1)</f>
        <v/>
      </c>
      <c r="BD64" s="23" t="str">
        <f t="shared" ref="BD64" si="1751">MID($I$7,BD63,1)</f>
        <v/>
      </c>
      <c r="BE64" s="23" t="str">
        <f t="shared" ref="BE64" si="1752">MID($I$7,BE63,1)</f>
        <v/>
      </c>
      <c r="BF64" s="23" t="str">
        <f t="shared" ref="BF64" si="1753">MID($I$7,BF63,1)</f>
        <v/>
      </c>
      <c r="BG64" s="23" t="str">
        <f t="shared" ref="BG64" si="1754">MID($I$7,BG63,1)</f>
        <v/>
      </c>
      <c r="BH64" s="23" t="str">
        <f t="shared" ref="BH64" si="1755">MID($I$7,BH63,1)</f>
        <v/>
      </c>
      <c r="BI64" s="23" t="str">
        <f t="shared" ref="BI64" si="1756">MID($I$7,BI63,1)</f>
        <v/>
      </c>
      <c r="BJ64" s="543" t="str">
        <f t="shared" ref="BJ64" si="1757">MID($I$7,BJ63,1)</f>
        <v/>
      </c>
      <c r="BK64" s="10" t="str">
        <f t="shared" ref="BK64" si="1758">MID($I$7,BK63,1)</f>
        <v/>
      </c>
      <c r="BL64" s="10" t="str">
        <f t="shared" ref="BL64" si="1759">MID($I$7,BL63,1)</f>
        <v/>
      </c>
      <c r="BM64" s="10" t="str">
        <f t="shared" ref="BM64" si="1760">MID($I$7,BM63,1)</f>
        <v/>
      </c>
      <c r="BN64" s="10" t="str">
        <f t="shared" ref="BN64" si="1761">MID($I$7,BN63,1)</f>
        <v/>
      </c>
      <c r="BO64" s="10" t="str">
        <f t="shared" ref="BO64" si="1762">MID($I$7,BO63,1)</f>
        <v/>
      </c>
      <c r="BP64" s="10" t="str">
        <f t="shared" ref="BP64" si="1763">MID($I$7,BP63,1)</f>
        <v/>
      </c>
      <c r="BQ64" s="10" t="str">
        <f t="shared" ref="BQ64" si="1764">MID($I$7,BQ63,1)</f>
        <v/>
      </c>
      <c r="BR64" s="10" t="str">
        <f t="shared" ref="BR64" si="1765">MID($I$7,BR63,1)</f>
        <v/>
      </c>
      <c r="BS64" s="10" t="str">
        <f t="shared" ref="BS64" si="1766">MID($I$7,BS63,1)</f>
        <v/>
      </c>
      <c r="BT64" s="10" t="str">
        <f t="shared" ref="BT64" si="1767">MID($I$7,BT63,1)</f>
        <v/>
      </c>
      <c r="BU64" s="10" t="str">
        <f t="shared" ref="BU64" si="1768">MID($I$7,BU63,1)</f>
        <v/>
      </c>
      <c r="BV64" s="10" t="str">
        <f t="shared" ref="BV64" si="1769">MID($I$7,BV63,1)</f>
        <v/>
      </c>
      <c r="BW64" s="10" t="str">
        <f t="shared" ref="BW64" si="1770">MID($I$7,BW63,1)</f>
        <v/>
      </c>
      <c r="BX64" s="10" t="str">
        <f t="shared" ref="BX64" si="1771">MID($I$7,BX63,1)</f>
        <v/>
      </c>
      <c r="BY64" s="10" t="str">
        <f t="shared" ref="BY64" si="1772">MID($I$7,BY63,1)</f>
        <v/>
      </c>
      <c r="BZ64" s="10" t="str">
        <f t="shared" ref="BZ64" si="1773">MID($I$7,BZ63,1)</f>
        <v/>
      </c>
      <c r="CA64" s="10" t="str">
        <f t="shared" ref="CA64" si="1774">MID($I$7,CA63,1)</f>
        <v/>
      </c>
      <c r="CB64" s="10" t="str">
        <f t="shared" ref="CB64" si="1775">MID($I$7,CB63,1)</f>
        <v/>
      </c>
      <c r="CC64" s="546" t="str">
        <f t="shared" ref="CC64" si="1776">MID($I$7,CC63,1)</f>
        <v/>
      </c>
      <c r="CD64" s="10" t="str">
        <f t="shared" ref="CD64" si="1777">MID($I$7,CD63,1)</f>
        <v/>
      </c>
      <c r="CE64" s="10" t="str">
        <f t="shared" ref="CE64" si="1778">MID($I$7,CE63,1)</f>
        <v/>
      </c>
      <c r="CF64" s="23" t="str">
        <f t="shared" ref="CF64" si="1779">MID($I$7,CF63,1)</f>
        <v/>
      </c>
      <c r="CG64" s="23" t="str">
        <f t="shared" ref="CG64" si="1780">MID($I$7,CG63,1)</f>
        <v/>
      </c>
      <c r="CH64" s="23" t="str">
        <f t="shared" ref="CH64" si="1781">MID($I$7,CH63,1)</f>
        <v/>
      </c>
      <c r="CI64" s="23" t="str">
        <f t="shared" ref="CI64" si="1782">MID($I$7,CI63,1)</f>
        <v/>
      </c>
      <c r="CJ64" s="23" t="str">
        <f t="shared" ref="CJ64" si="1783">MID($I$7,CJ63,1)</f>
        <v/>
      </c>
      <c r="CK64" s="23" t="str">
        <f t="shared" ref="CK64" si="1784">MID($I$7,CK63,1)</f>
        <v/>
      </c>
      <c r="CL64" s="23" t="str">
        <f t="shared" ref="CL64" si="1785">MID($I$7,CL63,1)</f>
        <v/>
      </c>
      <c r="CM64" s="23" t="str">
        <f t="shared" ref="CM64" si="1786">MID($I$7,CM63,1)</f>
        <v/>
      </c>
      <c r="CN64" s="23" t="str">
        <f t="shared" ref="CN64" si="1787">MID($I$7,CN63,1)</f>
        <v/>
      </c>
      <c r="CO64" s="23" t="str">
        <f t="shared" ref="CO64" si="1788">MID($I$7,CO63,1)</f>
        <v/>
      </c>
      <c r="CP64" s="23" t="str">
        <f t="shared" ref="CP64" si="1789">MID($I$7,CP63,1)</f>
        <v/>
      </c>
      <c r="CQ64" s="23" t="str">
        <f t="shared" ref="CQ64" si="1790">MID($I$7,CQ63,1)</f>
        <v/>
      </c>
      <c r="CR64" s="23" t="str">
        <f t="shared" ref="CR64" si="1791">MID($I$7,CR63,1)</f>
        <v/>
      </c>
      <c r="CS64" s="23" t="str">
        <f t="shared" ref="CS64" si="1792">MID($I$7,CS63,1)</f>
        <v/>
      </c>
      <c r="CT64" s="23" t="str">
        <f t="shared" ref="CT64" si="1793">MID($I$7,CT63,1)</f>
        <v/>
      </c>
      <c r="CU64" s="23" t="str">
        <f t="shared" ref="CU64" si="1794">MID($I$7,CU63,1)</f>
        <v/>
      </c>
      <c r="CV64" s="23" t="str">
        <f t="shared" ref="CV64" si="1795">MID($I$7,CV63,1)</f>
        <v/>
      </c>
      <c r="CW64" s="23" t="str">
        <f t="shared" ref="CW64" si="1796">MID($I$7,CW63,1)</f>
        <v/>
      </c>
      <c r="CX64" s="533">
        <f>CW63</f>
        <v>1900</v>
      </c>
    </row>
    <row r="65" spans="1:114">
      <c r="A65" s="533"/>
      <c r="B65" s="190" t="str">
        <f>IF(B64="","",IF(OR(B64="G",B64="C")=TRUE,"S",IF(OR(B64="A",B64="T")=TRUE,"W","/")))</f>
        <v/>
      </c>
      <c r="C65" s="23" t="str">
        <f t="shared" ref="C65:BN65" si="1797">IF(C64="","",IF(OR(C64="G",C64="C")=TRUE,"S",IF(OR(C64="A",C64="T")=TRUE,"W","/")))</f>
        <v/>
      </c>
      <c r="D65" s="23" t="str">
        <f t="shared" si="1797"/>
        <v/>
      </c>
      <c r="E65" s="23" t="str">
        <f t="shared" si="1797"/>
        <v/>
      </c>
      <c r="F65" s="23" t="str">
        <f t="shared" si="1797"/>
        <v/>
      </c>
      <c r="G65" s="23" t="str">
        <f t="shared" si="1797"/>
        <v/>
      </c>
      <c r="H65" s="23" t="str">
        <f t="shared" si="1797"/>
        <v/>
      </c>
      <c r="I65" s="23" t="str">
        <f t="shared" si="1797"/>
        <v/>
      </c>
      <c r="J65" s="23" t="str">
        <f t="shared" si="1797"/>
        <v/>
      </c>
      <c r="K65" s="23" t="str">
        <f t="shared" si="1797"/>
        <v/>
      </c>
      <c r="L65" s="23" t="str">
        <f t="shared" si="1797"/>
        <v/>
      </c>
      <c r="M65" s="23" t="str">
        <f t="shared" si="1797"/>
        <v/>
      </c>
      <c r="N65" s="23" t="str">
        <f t="shared" si="1797"/>
        <v/>
      </c>
      <c r="O65" s="23" t="str">
        <f t="shared" si="1797"/>
        <v/>
      </c>
      <c r="P65" s="23" t="str">
        <f t="shared" si="1797"/>
        <v/>
      </c>
      <c r="Q65" s="23" t="str">
        <f t="shared" si="1797"/>
        <v/>
      </c>
      <c r="R65" s="23" t="str">
        <f t="shared" si="1797"/>
        <v/>
      </c>
      <c r="S65" s="23" t="str">
        <f t="shared" si="1797"/>
        <v/>
      </c>
      <c r="T65" s="23" t="str">
        <f t="shared" si="1797"/>
        <v/>
      </c>
      <c r="U65" s="23" t="str">
        <f t="shared" si="1797"/>
        <v/>
      </c>
      <c r="V65" s="543" t="str">
        <f t="shared" si="1797"/>
        <v/>
      </c>
      <c r="W65" s="23" t="str">
        <f t="shared" si="1797"/>
        <v/>
      </c>
      <c r="X65" s="23" t="str">
        <f t="shared" si="1797"/>
        <v/>
      </c>
      <c r="Y65" s="23" t="str">
        <f t="shared" si="1797"/>
        <v/>
      </c>
      <c r="Z65" s="23" t="str">
        <f t="shared" si="1797"/>
        <v/>
      </c>
      <c r="AA65" s="23" t="str">
        <f t="shared" si="1797"/>
        <v/>
      </c>
      <c r="AB65" s="23" t="str">
        <f t="shared" si="1797"/>
        <v/>
      </c>
      <c r="AC65" s="23" t="str">
        <f t="shared" si="1797"/>
        <v/>
      </c>
      <c r="AD65" s="23" t="str">
        <f t="shared" si="1797"/>
        <v/>
      </c>
      <c r="AE65" s="23" t="str">
        <f t="shared" si="1797"/>
        <v/>
      </c>
      <c r="AF65" s="23" t="str">
        <f t="shared" si="1797"/>
        <v/>
      </c>
      <c r="AG65" s="23" t="str">
        <f t="shared" si="1797"/>
        <v/>
      </c>
      <c r="AH65" s="23" t="str">
        <f t="shared" si="1797"/>
        <v/>
      </c>
      <c r="AI65" s="23" t="str">
        <f t="shared" si="1797"/>
        <v/>
      </c>
      <c r="AJ65" s="23" t="str">
        <f t="shared" si="1797"/>
        <v/>
      </c>
      <c r="AK65" s="23" t="str">
        <f t="shared" si="1797"/>
        <v/>
      </c>
      <c r="AL65" s="23" t="str">
        <f t="shared" si="1797"/>
        <v/>
      </c>
      <c r="AM65" s="23" t="str">
        <f t="shared" si="1797"/>
        <v/>
      </c>
      <c r="AN65" s="23" t="str">
        <f t="shared" si="1797"/>
        <v/>
      </c>
      <c r="AO65" s="23" t="str">
        <f t="shared" si="1797"/>
        <v/>
      </c>
      <c r="AP65" s="543" t="str">
        <f t="shared" si="1797"/>
        <v/>
      </c>
      <c r="AQ65" s="10" t="str">
        <f t="shared" si="1797"/>
        <v/>
      </c>
      <c r="AR65" s="23" t="str">
        <f t="shared" si="1797"/>
        <v/>
      </c>
      <c r="AS65" s="23" t="str">
        <f t="shared" si="1797"/>
        <v/>
      </c>
      <c r="AT65" s="23" t="str">
        <f t="shared" si="1797"/>
        <v/>
      </c>
      <c r="AU65" s="23" t="str">
        <f t="shared" si="1797"/>
        <v/>
      </c>
      <c r="AV65" s="23" t="str">
        <f t="shared" si="1797"/>
        <v/>
      </c>
      <c r="AW65" s="23" t="str">
        <f t="shared" si="1797"/>
        <v/>
      </c>
      <c r="AX65" s="23" t="str">
        <f t="shared" si="1797"/>
        <v/>
      </c>
      <c r="AY65" s="23" t="str">
        <f t="shared" si="1797"/>
        <v/>
      </c>
      <c r="AZ65" s="23" t="str">
        <f t="shared" si="1797"/>
        <v/>
      </c>
      <c r="BA65" s="23" t="str">
        <f t="shared" si="1797"/>
        <v/>
      </c>
      <c r="BB65" s="23" t="str">
        <f t="shared" si="1797"/>
        <v/>
      </c>
      <c r="BC65" s="23" t="str">
        <f t="shared" si="1797"/>
        <v/>
      </c>
      <c r="BD65" s="23" t="str">
        <f t="shared" si="1797"/>
        <v/>
      </c>
      <c r="BE65" s="23" t="str">
        <f t="shared" si="1797"/>
        <v/>
      </c>
      <c r="BF65" s="23" t="str">
        <f t="shared" si="1797"/>
        <v/>
      </c>
      <c r="BG65" s="23" t="str">
        <f t="shared" si="1797"/>
        <v/>
      </c>
      <c r="BH65" s="23" t="str">
        <f t="shared" si="1797"/>
        <v/>
      </c>
      <c r="BI65" s="23" t="str">
        <f t="shared" si="1797"/>
        <v/>
      </c>
      <c r="BJ65" s="543" t="str">
        <f t="shared" si="1797"/>
        <v/>
      </c>
      <c r="BK65" s="10" t="str">
        <f t="shared" si="1797"/>
        <v/>
      </c>
      <c r="BL65" s="10" t="str">
        <f t="shared" si="1797"/>
        <v/>
      </c>
      <c r="BM65" s="10" t="str">
        <f t="shared" si="1797"/>
        <v/>
      </c>
      <c r="BN65" s="10" t="str">
        <f t="shared" si="1797"/>
        <v/>
      </c>
      <c r="BO65" s="10" t="str">
        <f t="shared" ref="BO65:CW65" si="1798">IF(BO64="","",IF(OR(BO64="G",BO64="C")=TRUE,"S",IF(OR(BO64="A",BO64="T")=TRUE,"W","/")))</f>
        <v/>
      </c>
      <c r="BP65" s="10" t="str">
        <f t="shared" si="1798"/>
        <v/>
      </c>
      <c r="BQ65" s="10" t="str">
        <f t="shared" si="1798"/>
        <v/>
      </c>
      <c r="BR65" s="10" t="str">
        <f t="shared" si="1798"/>
        <v/>
      </c>
      <c r="BS65" s="10" t="str">
        <f t="shared" si="1798"/>
        <v/>
      </c>
      <c r="BT65" s="10" t="str">
        <f t="shared" si="1798"/>
        <v/>
      </c>
      <c r="BU65" s="10" t="str">
        <f t="shared" si="1798"/>
        <v/>
      </c>
      <c r="BV65" s="10" t="str">
        <f t="shared" si="1798"/>
        <v/>
      </c>
      <c r="BW65" s="10" t="str">
        <f t="shared" si="1798"/>
        <v/>
      </c>
      <c r="BX65" s="10" t="str">
        <f t="shared" si="1798"/>
        <v/>
      </c>
      <c r="BY65" s="10" t="str">
        <f t="shared" si="1798"/>
        <v/>
      </c>
      <c r="BZ65" s="10" t="str">
        <f t="shared" si="1798"/>
        <v/>
      </c>
      <c r="CA65" s="10" t="str">
        <f t="shared" si="1798"/>
        <v/>
      </c>
      <c r="CB65" s="10" t="str">
        <f t="shared" si="1798"/>
        <v/>
      </c>
      <c r="CC65" s="546" t="str">
        <f t="shared" si="1798"/>
        <v/>
      </c>
      <c r="CD65" s="10" t="str">
        <f t="shared" si="1798"/>
        <v/>
      </c>
      <c r="CE65" s="10" t="str">
        <f t="shared" si="1798"/>
        <v/>
      </c>
      <c r="CF65" s="23" t="str">
        <f t="shared" si="1798"/>
        <v/>
      </c>
      <c r="CG65" s="23" t="str">
        <f t="shared" si="1798"/>
        <v/>
      </c>
      <c r="CH65" s="23" t="str">
        <f t="shared" si="1798"/>
        <v/>
      </c>
      <c r="CI65" s="23" t="str">
        <f t="shared" si="1798"/>
        <v/>
      </c>
      <c r="CJ65" s="23" t="str">
        <f t="shared" si="1798"/>
        <v/>
      </c>
      <c r="CK65" s="23" t="str">
        <f t="shared" si="1798"/>
        <v/>
      </c>
      <c r="CL65" s="23" t="str">
        <f t="shared" si="1798"/>
        <v/>
      </c>
      <c r="CM65" s="23" t="str">
        <f t="shared" si="1798"/>
        <v/>
      </c>
      <c r="CN65" s="23" t="str">
        <f t="shared" si="1798"/>
        <v/>
      </c>
      <c r="CO65" s="23" t="str">
        <f t="shared" si="1798"/>
        <v/>
      </c>
      <c r="CP65" s="23" t="str">
        <f t="shared" si="1798"/>
        <v/>
      </c>
      <c r="CQ65" s="23" t="str">
        <f t="shared" si="1798"/>
        <v/>
      </c>
      <c r="CR65" s="23" t="str">
        <f t="shared" si="1798"/>
        <v/>
      </c>
      <c r="CS65" s="23" t="str">
        <f t="shared" si="1798"/>
        <v/>
      </c>
      <c r="CT65" s="23" t="str">
        <f t="shared" si="1798"/>
        <v/>
      </c>
      <c r="CU65" s="23" t="str">
        <f t="shared" si="1798"/>
        <v/>
      </c>
      <c r="CV65" s="23" t="str">
        <f t="shared" si="1798"/>
        <v/>
      </c>
      <c r="CW65" s="23" t="str">
        <f t="shared" si="1798"/>
        <v/>
      </c>
      <c r="CX65" s="533"/>
    </row>
    <row r="66" spans="1:114" s="510" customFormat="1">
      <c r="A66" s="532"/>
      <c r="B66" s="530">
        <f>$A67</f>
        <v>1901</v>
      </c>
      <c r="C66" s="509">
        <f t="shared" ref="C66:AH66" si="1799">$A67+B$9</f>
        <v>1902</v>
      </c>
      <c r="D66" s="509">
        <f t="shared" si="1799"/>
        <v>1903</v>
      </c>
      <c r="E66" s="509">
        <f t="shared" si="1799"/>
        <v>1904</v>
      </c>
      <c r="F66" s="509">
        <f t="shared" si="1799"/>
        <v>1905</v>
      </c>
      <c r="G66" s="509">
        <f t="shared" si="1799"/>
        <v>1906</v>
      </c>
      <c r="H66" s="509">
        <f t="shared" si="1799"/>
        <v>1907</v>
      </c>
      <c r="I66" s="509">
        <f t="shared" si="1799"/>
        <v>1908</v>
      </c>
      <c r="J66" s="509">
        <f t="shared" si="1799"/>
        <v>1909</v>
      </c>
      <c r="K66" s="509">
        <f t="shared" si="1799"/>
        <v>1910</v>
      </c>
      <c r="L66" s="509">
        <f t="shared" si="1799"/>
        <v>1911</v>
      </c>
      <c r="M66" s="509">
        <f t="shared" si="1799"/>
        <v>1912</v>
      </c>
      <c r="N66" s="509">
        <f t="shared" si="1799"/>
        <v>1913</v>
      </c>
      <c r="O66" s="509">
        <f t="shared" si="1799"/>
        <v>1914</v>
      </c>
      <c r="P66" s="509">
        <f t="shared" si="1799"/>
        <v>1915</v>
      </c>
      <c r="Q66" s="509">
        <f t="shared" si="1799"/>
        <v>1916</v>
      </c>
      <c r="R66" s="509">
        <f t="shared" si="1799"/>
        <v>1917</v>
      </c>
      <c r="S66" s="509">
        <f t="shared" si="1799"/>
        <v>1918</v>
      </c>
      <c r="T66" s="509">
        <f t="shared" si="1799"/>
        <v>1919</v>
      </c>
      <c r="U66" s="509">
        <f t="shared" si="1799"/>
        <v>1920</v>
      </c>
      <c r="V66" s="544">
        <f t="shared" si="1799"/>
        <v>1921</v>
      </c>
      <c r="W66" s="509">
        <f t="shared" si="1799"/>
        <v>1922</v>
      </c>
      <c r="X66" s="509">
        <f t="shared" si="1799"/>
        <v>1923</v>
      </c>
      <c r="Y66" s="509">
        <f t="shared" si="1799"/>
        <v>1924</v>
      </c>
      <c r="Z66" s="509">
        <f t="shared" si="1799"/>
        <v>1925</v>
      </c>
      <c r="AA66" s="509">
        <f t="shared" si="1799"/>
        <v>1926</v>
      </c>
      <c r="AB66" s="509">
        <f t="shared" si="1799"/>
        <v>1927</v>
      </c>
      <c r="AC66" s="509">
        <f t="shared" si="1799"/>
        <v>1928</v>
      </c>
      <c r="AD66" s="509">
        <f t="shared" si="1799"/>
        <v>1929</v>
      </c>
      <c r="AE66" s="509">
        <f t="shared" si="1799"/>
        <v>1930</v>
      </c>
      <c r="AF66" s="509">
        <f t="shared" si="1799"/>
        <v>1931</v>
      </c>
      <c r="AG66" s="509">
        <f t="shared" si="1799"/>
        <v>1932</v>
      </c>
      <c r="AH66" s="509">
        <f t="shared" si="1799"/>
        <v>1933</v>
      </c>
      <c r="AI66" s="509">
        <f t="shared" ref="AI66:BN66" si="1800">$A67+AH$9</f>
        <v>1934</v>
      </c>
      <c r="AJ66" s="509">
        <f t="shared" si="1800"/>
        <v>1935</v>
      </c>
      <c r="AK66" s="509">
        <f t="shared" si="1800"/>
        <v>1936</v>
      </c>
      <c r="AL66" s="509">
        <f t="shared" si="1800"/>
        <v>1937</v>
      </c>
      <c r="AM66" s="509">
        <f t="shared" si="1800"/>
        <v>1938</v>
      </c>
      <c r="AN66" s="509">
        <f t="shared" si="1800"/>
        <v>1939</v>
      </c>
      <c r="AO66" s="509">
        <f t="shared" si="1800"/>
        <v>1940</v>
      </c>
      <c r="AP66" s="544">
        <f t="shared" si="1800"/>
        <v>1941</v>
      </c>
      <c r="AQ66" s="531">
        <f t="shared" si="1800"/>
        <v>1942</v>
      </c>
      <c r="AR66" s="509">
        <f t="shared" si="1800"/>
        <v>1943</v>
      </c>
      <c r="AS66" s="509">
        <f t="shared" si="1800"/>
        <v>1944</v>
      </c>
      <c r="AT66" s="509">
        <f t="shared" si="1800"/>
        <v>1945</v>
      </c>
      <c r="AU66" s="509">
        <f t="shared" si="1800"/>
        <v>1946</v>
      </c>
      <c r="AV66" s="509">
        <f t="shared" si="1800"/>
        <v>1947</v>
      </c>
      <c r="AW66" s="509">
        <f t="shared" si="1800"/>
        <v>1948</v>
      </c>
      <c r="AX66" s="509">
        <f t="shared" si="1800"/>
        <v>1949</v>
      </c>
      <c r="AY66" s="509">
        <f t="shared" si="1800"/>
        <v>1950</v>
      </c>
      <c r="AZ66" s="509">
        <f t="shared" si="1800"/>
        <v>1951</v>
      </c>
      <c r="BA66" s="509">
        <f t="shared" si="1800"/>
        <v>1952</v>
      </c>
      <c r="BB66" s="509">
        <f t="shared" si="1800"/>
        <v>1953</v>
      </c>
      <c r="BC66" s="509">
        <f t="shared" si="1800"/>
        <v>1954</v>
      </c>
      <c r="BD66" s="509">
        <f t="shared" si="1800"/>
        <v>1955</v>
      </c>
      <c r="BE66" s="509">
        <f t="shared" si="1800"/>
        <v>1956</v>
      </c>
      <c r="BF66" s="509">
        <f t="shared" si="1800"/>
        <v>1957</v>
      </c>
      <c r="BG66" s="509">
        <f t="shared" si="1800"/>
        <v>1958</v>
      </c>
      <c r="BH66" s="509">
        <f t="shared" si="1800"/>
        <v>1959</v>
      </c>
      <c r="BI66" s="509">
        <f t="shared" si="1800"/>
        <v>1960</v>
      </c>
      <c r="BJ66" s="544">
        <f t="shared" si="1800"/>
        <v>1961</v>
      </c>
      <c r="BK66" s="531">
        <f t="shared" si="1800"/>
        <v>1962</v>
      </c>
      <c r="BL66" s="531">
        <f t="shared" si="1800"/>
        <v>1963</v>
      </c>
      <c r="BM66" s="531">
        <f t="shared" si="1800"/>
        <v>1964</v>
      </c>
      <c r="BN66" s="531">
        <f t="shared" si="1800"/>
        <v>1965</v>
      </c>
      <c r="BO66" s="531">
        <f t="shared" ref="BO66:CT66" si="1801">$A67+BN$9</f>
        <v>1966</v>
      </c>
      <c r="BP66" s="531">
        <f t="shared" si="1801"/>
        <v>1967</v>
      </c>
      <c r="BQ66" s="531">
        <f t="shared" si="1801"/>
        <v>1968</v>
      </c>
      <c r="BR66" s="531">
        <f t="shared" si="1801"/>
        <v>1969</v>
      </c>
      <c r="BS66" s="531">
        <f t="shared" si="1801"/>
        <v>1970</v>
      </c>
      <c r="BT66" s="531">
        <f t="shared" si="1801"/>
        <v>1971</v>
      </c>
      <c r="BU66" s="531">
        <f t="shared" si="1801"/>
        <v>1972</v>
      </c>
      <c r="BV66" s="531">
        <f t="shared" si="1801"/>
        <v>1973</v>
      </c>
      <c r="BW66" s="531">
        <f t="shared" si="1801"/>
        <v>1974</v>
      </c>
      <c r="BX66" s="531">
        <f t="shared" si="1801"/>
        <v>1975</v>
      </c>
      <c r="BY66" s="531">
        <f t="shared" si="1801"/>
        <v>1976</v>
      </c>
      <c r="BZ66" s="531">
        <f t="shared" si="1801"/>
        <v>1977</v>
      </c>
      <c r="CA66" s="531">
        <f t="shared" si="1801"/>
        <v>1978</v>
      </c>
      <c r="CB66" s="531">
        <f t="shared" si="1801"/>
        <v>1979</v>
      </c>
      <c r="CC66" s="547">
        <f t="shared" si="1801"/>
        <v>1980</v>
      </c>
      <c r="CD66" s="531">
        <f t="shared" si="1801"/>
        <v>1981</v>
      </c>
      <c r="CE66" s="531">
        <f t="shared" si="1801"/>
        <v>1982</v>
      </c>
      <c r="CF66" s="509">
        <f t="shared" si="1801"/>
        <v>1983</v>
      </c>
      <c r="CG66" s="509">
        <f t="shared" si="1801"/>
        <v>1984</v>
      </c>
      <c r="CH66" s="509">
        <f t="shared" si="1801"/>
        <v>1985</v>
      </c>
      <c r="CI66" s="509">
        <f t="shared" si="1801"/>
        <v>1986</v>
      </c>
      <c r="CJ66" s="509">
        <f t="shared" si="1801"/>
        <v>1987</v>
      </c>
      <c r="CK66" s="509">
        <f t="shared" si="1801"/>
        <v>1988</v>
      </c>
      <c r="CL66" s="509">
        <f t="shared" si="1801"/>
        <v>1989</v>
      </c>
      <c r="CM66" s="509">
        <f t="shared" si="1801"/>
        <v>1990</v>
      </c>
      <c r="CN66" s="509">
        <f t="shared" si="1801"/>
        <v>1991</v>
      </c>
      <c r="CO66" s="509">
        <f t="shared" si="1801"/>
        <v>1992</v>
      </c>
      <c r="CP66" s="509">
        <f t="shared" si="1801"/>
        <v>1993</v>
      </c>
      <c r="CQ66" s="509">
        <f t="shared" si="1801"/>
        <v>1994</v>
      </c>
      <c r="CR66" s="509">
        <f t="shared" si="1801"/>
        <v>1995</v>
      </c>
      <c r="CS66" s="509">
        <f t="shared" si="1801"/>
        <v>1996</v>
      </c>
      <c r="CT66" s="509">
        <f t="shared" si="1801"/>
        <v>1997</v>
      </c>
      <c r="CU66" s="509">
        <f t="shared" ref="CU66:CW66" si="1802">$A67+CT$9</f>
        <v>1998</v>
      </c>
      <c r="CV66" s="509">
        <f t="shared" si="1802"/>
        <v>1999</v>
      </c>
      <c r="CW66" s="509">
        <f t="shared" si="1802"/>
        <v>2000</v>
      </c>
      <c r="CX66" s="532"/>
      <c r="CZ66" s="508"/>
      <c r="DE66" s="508"/>
      <c r="DF66" s="508"/>
      <c r="DG66" s="508"/>
      <c r="DH66" s="508"/>
      <c r="DI66" s="508"/>
      <c r="DJ66" s="508"/>
    </row>
    <row r="67" spans="1:114">
      <c r="A67" s="533">
        <v>1901</v>
      </c>
      <c r="B67" s="190" t="str">
        <f>MID($I$7,B66,1)</f>
        <v/>
      </c>
      <c r="C67" s="23" t="str">
        <f t="shared" ref="C67" si="1803">MID($I$7,C66,1)</f>
        <v/>
      </c>
      <c r="D67" s="23" t="str">
        <f t="shared" ref="D67" si="1804">MID($I$7,D66,1)</f>
        <v/>
      </c>
      <c r="E67" s="23" t="str">
        <f t="shared" ref="E67" si="1805">MID($I$7,E66,1)</f>
        <v/>
      </c>
      <c r="F67" s="23" t="str">
        <f t="shared" ref="F67" si="1806">MID($I$7,F66,1)</f>
        <v/>
      </c>
      <c r="G67" s="23" t="str">
        <f t="shared" ref="G67" si="1807">MID($I$7,G66,1)</f>
        <v/>
      </c>
      <c r="H67" s="23" t="str">
        <f t="shared" ref="H67" si="1808">MID($I$7,H66,1)</f>
        <v/>
      </c>
      <c r="I67" s="23" t="str">
        <f t="shared" ref="I67" si="1809">MID($I$7,I66,1)</f>
        <v/>
      </c>
      <c r="J67" s="23" t="str">
        <f t="shared" ref="J67" si="1810">MID($I$7,J66,1)</f>
        <v/>
      </c>
      <c r="K67" s="23" t="str">
        <f t="shared" ref="K67" si="1811">MID($I$7,K66,1)</f>
        <v/>
      </c>
      <c r="L67" s="23" t="str">
        <f t="shared" ref="L67" si="1812">MID($I$7,L66,1)</f>
        <v/>
      </c>
      <c r="M67" s="23" t="str">
        <f t="shared" ref="M67" si="1813">MID($I$7,M66,1)</f>
        <v/>
      </c>
      <c r="N67" s="23" t="str">
        <f t="shared" ref="N67" si="1814">MID($I$7,N66,1)</f>
        <v/>
      </c>
      <c r="O67" s="23" t="str">
        <f t="shared" ref="O67" si="1815">MID($I$7,O66,1)</f>
        <v/>
      </c>
      <c r="P67" s="23" t="str">
        <f t="shared" ref="P67" si="1816">MID($I$7,P66,1)</f>
        <v/>
      </c>
      <c r="Q67" s="23" t="str">
        <f t="shared" ref="Q67" si="1817">MID($I$7,Q66,1)</f>
        <v/>
      </c>
      <c r="R67" s="23" t="str">
        <f t="shared" ref="R67" si="1818">MID($I$7,R66,1)</f>
        <v/>
      </c>
      <c r="S67" s="23" t="str">
        <f t="shared" ref="S67" si="1819">MID($I$7,S66,1)</f>
        <v/>
      </c>
      <c r="T67" s="23" t="str">
        <f t="shared" ref="T67" si="1820">MID($I$7,T66,1)</f>
        <v/>
      </c>
      <c r="U67" s="23" t="str">
        <f t="shared" ref="U67" si="1821">MID($I$7,U66,1)</f>
        <v/>
      </c>
      <c r="V67" s="543" t="str">
        <f t="shared" ref="V67" si="1822">MID($I$7,V66,1)</f>
        <v/>
      </c>
      <c r="W67" s="23" t="str">
        <f t="shared" ref="W67" si="1823">MID($I$7,W66,1)</f>
        <v/>
      </c>
      <c r="X67" s="23" t="str">
        <f t="shared" ref="X67" si="1824">MID($I$7,X66,1)</f>
        <v/>
      </c>
      <c r="Y67" s="23" t="str">
        <f t="shared" ref="Y67" si="1825">MID($I$7,Y66,1)</f>
        <v/>
      </c>
      <c r="Z67" s="23" t="str">
        <f t="shared" ref="Z67" si="1826">MID($I$7,Z66,1)</f>
        <v/>
      </c>
      <c r="AA67" s="23" t="str">
        <f t="shared" ref="AA67" si="1827">MID($I$7,AA66,1)</f>
        <v/>
      </c>
      <c r="AB67" s="23" t="str">
        <f t="shared" ref="AB67" si="1828">MID($I$7,AB66,1)</f>
        <v/>
      </c>
      <c r="AC67" s="23" t="str">
        <f t="shared" ref="AC67" si="1829">MID($I$7,AC66,1)</f>
        <v/>
      </c>
      <c r="AD67" s="23" t="str">
        <f t="shared" ref="AD67" si="1830">MID($I$7,AD66,1)</f>
        <v/>
      </c>
      <c r="AE67" s="23" t="str">
        <f t="shared" ref="AE67" si="1831">MID($I$7,AE66,1)</f>
        <v/>
      </c>
      <c r="AF67" s="23" t="str">
        <f t="shared" ref="AF67" si="1832">MID($I$7,AF66,1)</f>
        <v/>
      </c>
      <c r="AG67" s="23" t="str">
        <f t="shared" ref="AG67" si="1833">MID($I$7,AG66,1)</f>
        <v/>
      </c>
      <c r="AH67" s="23" t="str">
        <f t="shared" ref="AH67" si="1834">MID($I$7,AH66,1)</f>
        <v/>
      </c>
      <c r="AI67" s="23" t="str">
        <f t="shared" ref="AI67" si="1835">MID($I$7,AI66,1)</f>
        <v/>
      </c>
      <c r="AJ67" s="23" t="str">
        <f t="shared" ref="AJ67" si="1836">MID($I$7,AJ66,1)</f>
        <v/>
      </c>
      <c r="AK67" s="23" t="str">
        <f t="shared" ref="AK67" si="1837">MID($I$7,AK66,1)</f>
        <v/>
      </c>
      <c r="AL67" s="23" t="str">
        <f t="shared" ref="AL67" si="1838">MID($I$7,AL66,1)</f>
        <v/>
      </c>
      <c r="AM67" s="23" t="str">
        <f t="shared" ref="AM67" si="1839">MID($I$7,AM66,1)</f>
        <v/>
      </c>
      <c r="AN67" s="23" t="str">
        <f t="shared" ref="AN67" si="1840">MID($I$7,AN66,1)</f>
        <v/>
      </c>
      <c r="AO67" s="23" t="str">
        <f t="shared" ref="AO67" si="1841">MID($I$7,AO66,1)</f>
        <v/>
      </c>
      <c r="AP67" s="543" t="str">
        <f t="shared" ref="AP67" si="1842">MID($I$7,AP66,1)</f>
        <v/>
      </c>
      <c r="AQ67" s="10" t="str">
        <f t="shared" ref="AQ67" si="1843">MID($I$7,AQ66,1)</f>
        <v/>
      </c>
      <c r="AR67" s="23" t="str">
        <f t="shared" ref="AR67" si="1844">MID($I$7,AR66,1)</f>
        <v/>
      </c>
      <c r="AS67" s="23" t="str">
        <f t="shared" ref="AS67" si="1845">MID($I$7,AS66,1)</f>
        <v/>
      </c>
      <c r="AT67" s="23" t="str">
        <f t="shared" ref="AT67" si="1846">MID($I$7,AT66,1)</f>
        <v/>
      </c>
      <c r="AU67" s="23" t="str">
        <f t="shared" ref="AU67" si="1847">MID($I$7,AU66,1)</f>
        <v/>
      </c>
      <c r="AV67" s="23" t="str">
        <f t="shared" ref="AV67" si="1848">MID($I$7,AV66,1)</f>
        <v/>
      </c>
      <c r="AW67" s="23" t="str">
        <f t="shared" ref="AW67" si="1849">MID($I$7,AW66,1)</f>
        <v/>
      </c>
      <c r="AX67" s="23" t="str">
        <f t="shared" ref="AX67" si="1850">MID($I$7,AX66,1)</f>
        <v/>
      </c>
      <c r="AY67" s="23" t="str">
        <f t="shared" ref="AY67" si="1851">MID($I$7,AY66,1)</f>
        <v/>
      </c>
      <c r="AZ67" s="23" t="str">
        <f t="shared" ref="AZ67" si="1852">MID($I$7,AZ66,1)</f>
        <v/>
      </c>
      <c r="BA67" s="23" t="str">
        <f t="shared" ref="BA67" si="1853">MID($I$7,BA66,1)</f>
        <v/>
      </c>
      <c r="BB67" s="23" t="str">
        <f t="shared" ref="BB67" si="1854">MID($I$7,BB66,1)</f>
        <v/>
      </c>
      <c r="BC67" s="23" t="str">
        <f t="shared" ref="BC67" si="1855">MID($I$7,BC66,1)</f>
        <v/>
      </c>
      <c r="BD67" s="23" t="str">
        <f t="shared" ref="BD67" si="1856">MID($I$7,BD66,1)</f>
        <v/>
      </c>
      <c r="BE67" s="23" t="str">
        <f t="shared" ref="BE67" si="1857">MID($I$7,BE66,1)</f>
        <v/>
      </c>
      <c r="BF67" s="23" t="str">
        <f t="shared" ref="BF67" si="1858">MID($I$7,BF66,1)</f>
        <v/>
      </c>
      <c r="BG67" s="23" t="str">
        <f t="shared" ref="BG67" si="1859">MID($I$7,BG66,1)</f>
        <v/>
      </c>
      <c r="BH67" s="23" t="str">
        <f t="shared" ref="BH67" si="1860">MID($I$7,BH66,1)</f>
        <v/>
      </c>
      <c r="BI67" s="23" t="str">
        <f t="shared" ref="BI67" si="1861">MID($I$7,BI66,1)</f>
        <v/>
      </c>
      <c r="BJ67" s="543" t="str">
        <f t="shared" ref="BJ67" si="1862">MID($I$7,BJ66,1)</f>
        <v/>
      </c>
      <c r="BK67" s="10" t="str">
        <f t="shared" ref="BK67" si="1863">MID($I$7,BK66,1)</f>
        <v/>
      </c>
      <c r="BL67" s="10" t="str">
        <f t="shared" ref="BL67" si="1864">MID($I$7,BL66,1)</f>
        <v/>
      </c>
      <c r="BM67" s="10" t="str">
        <f t="shared" ref="BM67" si="1865">MID($I$7,BM66,1)</f>
        <v/>
      </c>
      <c r="BN67" s="10" t="str">
        <f t="shared" ref="BN67" si="1866">MID($I$7,BN66,1)</f>
        <v/>
      </c>
      <c r="BO67" s="10" t="str">
        <f t="shared" ref="BO67" si="1867">MID($I$7,BO66,1)</f>
        <v/>
      </c>
      <c r="BP67" s="10" t="str">
        <f t="shared" ref="BP67" si="1868">MID($I$7,BP66,1)</f>
        <v/>
      </c>
      <c r="BQ67" s="10" t="str">
        <f t="shared" ref="BQ67" si="1869">MID($I$7,BQ66,1)</f>
        <v/>
      </c>
      <c r="BR67" s="10" t="str">
        <f t="shared" ref="BR67" si="1870">MID($I$7,BR66,1)</f>
        <v/>
      </c>
      <c r="BS67" s="10" t="str">
        <f t="shared" ref="BS67" si="1871">MID($I$7,BS66,1)</f>
        <v/>
      </c>
      <c r="BT67" s="10" t="str">
        <f t="shared" ref="BT67" si="1872">MID($I$7,BT66,1)</f>
        <v/>
      </c>
      <c r="BU67" s="10" t="str">
        <f t="shared" ref="BU67" si="1873">MID($I$7,BU66,1)</f>
        <v/>
      </c>
      <c r="BV67" s="10" t="str">
        <f t="shared" ref="BV67" si="1874">MID($I$7,BV66,1)</f>
        <v/>
      </c>
      <c r="BW67" s="10" t="str">
        <f t="shared" ref="BW67" si="1875">MID($I$7,BW66,1)</f>
        <v/>
      </c>
      <c r="BX67" s="10" t="str">
        <f t="shared" ref="BX67" si="1876">MID($I$7,BX66,1)</f>
        <v/>
      </c>
      <c r="BY67" s="10" t="str">
        <f t="shared" ref="BY67" si="1877">MID($I$7,BY66,1)</f>
        <v/>
      </c>
      <c r="BZ67" s="10" t="str">
        <f t="shared" ref="BZ67" si="1878">MID($I$7,BZ66,1)</f>
        <v/>
      </c>
      <c r="CA67" s="10" t="str">
        <f t="shared" ref="CA67" si="1879">MID($I$7,CA66,1)</f>
        <v/>
      </c>
      <c r="CB67" s="10" t="str">
        <f t="shared" ref="CB67" si="1880">MID($I$7,CB66,1)</f>
        <v/>
      </c>
      <c r="CC67" s="546" t="str">
        <f t="shared" ref="CC67" si="1881">MID($I$7,CC66,1)</f>
        <v/>
      </c>
      <c r="CD67" s="10" t="str">
        <f t="shared" ref="CD67" si="1882">MID($I$7,CD66,1)</f>
        <v/>
      </c>
      <c r="CE67" s="10" t="str">
        <f t="shared" ref="CE67" si="1883">MID($I$7,CE66,1)</f>
        <v/>
      </c>
      <c r="CF67" s="23" t="str">
        <f t="shared" ref="CF67" si="1884">MID($I$7,CF66,1)</f>
        <v/>
      </c>
      <c r="CG67" s="23" t="str">
        <f t="shared" ref="CG67" si="1885">MID($I$7,CG66,1)</f>
        <v/>
      </c>
      <c r="CH67" s="23" t="str">
        <f t="shared" ref="CH67" si="1886">MID($I$7,CH66,1)</f>
        <v/>
      </c>
      <c r="CI67" s="23" t="str">
        <f t="shared" ref="CI67" si="1887">MID($I$7,CI66,1)</f>
        <v/>
      </c>
      <c r="CJ67" s="23" t="str">
        <f t="shared" ref="CJ67" si="1888">MID($I$7,CJ66,1)</f>
        <v/>
      </c>
      <c r="CK67" s="23" t="str">
        <f t="shared" ref="CK67" si="1889">MID($I$7,CK66,1)</f>
        <v/>
      </c>
      <c r="CL67" s="23" t="str">
        <f t="shared" ref="CL67" si="1890">MID($I$7,CL66,1)</f>
        <v/>
      </c>
      <c r="CM67" s="23" t="str">
        <f t="shared" ref="CM67" si="1891">MID($I$7,CM66,1)</f>
        <v/>
      </c>
      <c r="CN67" s="23" t="str">
        <f t="shared" ref="CN67" si="1892">MID($I$7,CN66,1)</f>
        <v/>
      </c>
      <c r="CO67" s="23" t="str">
        <f t="shared" ref="CO67" si="1893">MID($I$7,CO66,1)</f>
        <v/>
      </c>
      <c r="CP67" s="23" t="str">
        <f t="shared" ref="CP67" si="1894">MID($I$7,CP66,1)</f>
        <v/>
      </c>
      <c r="CQ67" s="23" t="str">
        <f t="shared" ref="CQ67" si="1895">MID($I$7,CQ66,1)</f>
        <v/>
      </c>
      <c r="CR67" s="23" t="str">
        <f t="shared" ref="CR67" si="1896">MID($I$7,CR66,1)</f>
        <v/>
      </c>
      <c r="CS67" s="23" t="str">
        <f t="shared" ref="CS67" si="1897">MID($I$7,CS66,1)</f>
        <v/>
      </c>
      <c r="CT67" s="23" t="str">
        <f t="shared" ref="CT67" si="1898">MID($I$7,CT66,1)</f>
        <v/>
      </c>
      <c r="CU67" s="23" t="str">
        <f t="shared" ref="CU67" si="1899">MID($I$7,CU66,1)</f>
        <v/>
      </c>
      <c r="CV67" s="23" t="str">
        <f t="shared" ref="CV67" si="1900">MID($I$7,CV66,1)</f>
        <v/>
      </c>
      <c r="CW67" s="23" t="str">
        <f t="shared" ref="CW67" si="1901">MID($I$7,CW66,1)</f>
        <v/>
      </c>
      <c r="CX67" s="533">
        <f>CW66</f>
        <v>2000</v>
      </c>
    </row>
    <row r="68" spans="1:114">
      <c r="A68" s="533"/>
      <c r="B68" s="190" t="str">
        <f>IF(B67="","",IF(OR(B67="G",B67="C")=TRUE,"S",IF(OR(B67="A",B67="T")=TRUE,"W","/")))</f>
        <v/>
      </c>
      <c r="C68" s="23" t="str">
        <f t="shared" ref="C68:BN68" si="1902">IF(C67="","",IF(OR(C67="G",C67="C")=TRUE,"S",IF(OR(C67="A",C67="T")=TRUE,"W","/")))</f>
        <v/>
      </c>
      <c r="D68" s="23" t="str">
        <f t="shared" si="1902"/>
        <v/>
      </c>
      <c r="E68" s="23" t="str">
        <f t="shared" si="1902"/>
        <v/>
      </c>
      <c r="F68" s="23" t="str">
        <f t="shared" si="1902"/>
        <v/>
      </c>
      <c r="G68" s="23" t="str">
        <f t="shared" si="1902"/>
        <v/>
      </c>
      <c r="H68" s="23" t="str">
        <f t="shared" si="1902"/>
        <v/>
      </c>
      <c r="I68" s="23" t="str">
        <f t="shared" si="1902"/>
        <v/>
      </c>
      <c r="J68" s="23" t="str">
        <f t="shared" si="1902"/>
        <v/>
      </c>
      <c r="K68" s="23" t="str">
        <f t="shared" si="1902"/>
        <v/>
      </c>
      <c r="L68" s="23" t="str">
        <f t="shared" si="1902"/>
        <v/>
      </c>
      <c r="M68" s="23" t="str">
        <f t="shared" si="1902"/>
        <v/>
      </c>
      <c r="N68" s="23" t="str">
        <f t="shared" si="1902"/>
        <v/>
      </c>
      <c r="O68" s="23" t="str">
        <f t="shared" si="1902"/>
        <v/>
      </c>
      <c r="P68" s="23" t="str">
        <f t="shared" si="1902"/>
        <v/>
      </c>
      <c r="Q68" s="23" t="str">
        <f t="shared" si="1902"/>
        <v/>
      </c>
      <c r="R68" s="23" t="str">
        <f t="shared" si="1902"/>
        <v/>
      </c>
      <c r="S68" s="23" t="str">
        <f t="shared" si="1902"/>
        <v/>
      </c>
      <c r="T68" s="23" t="str">
        <f t="shared" si="1902"/>
        <v/>
      </c>
      <c r="U68" s="23" t="str">
        <f t="shared" si="1902"/>
        <v/>
      </c>
      <c r="V68" s="543" t="str">
        <f t="shared" si="1902"/>
        <v/>
      </c>
      <c r="W68" s="23" t="str">
        <f t="shared" si="1902"/>
        <v/>
      </c>
      <c r="X68" s="23" t="str">
        <f t="shared" si="1902"/>
        <v/>
      </c>
      <c r="Y68" s="23" t="str">
        <f t="shared" si="1902"/>
        <v/>
      </c>
      <c r="Z68" s="23" t="str">
        <f t="shared" si="1902"/>
        <v/>
      </c>
      <c r="AA68" s="23" t="str">
        <f t="shared" si="1902"/>
        <v/>
      </c>
      <c r="AB68" s="23" t="str">
        <f t="shared" si="1902"/>
        <v/>
      </c>
      <c r="AC68" s="23" t="str">
        <f t="shared" si="1902"/>
        <v/>
      </c>
      <c r="AD68" s="23" t="str">
        <f t="shared" si="1902"/>
        <v/>
      </c>
      <c r="AE68" s="23" t="str">
        <f t="shared" si="1902"/>
        <v/>
      </c>
      <c r="AF68" s="23" t="str">
        <f t="shared" si="1902"/>
        <v/>
      </c>
      <c r="AG68" s="23" t="str">
        <f t="shared" si="1902"/>
        <v/>
      </c>
      <c r="AH68" s="23" t="str">
        <f t="shared" si="1902"/>
        <v/>
      </c>
      <c r="AI68" s="23" t="str">
        <f t="shared" si="1902"/>
        <v/>
      </c>
      <c r="AJ68" s="23" t="str">
        <f t="shared" si="1902"/>
        <v/>
      </c>
      <c r="AK68" s="23" t="str">
        <f t="shared" si="1902"/>
        <v/>
      </c>
      <c r="AL68" s="23" t="str">
        <f t="shared" si="1902"/>
        <v/>
      </c>
      <c r="AM68" s="23" t="str">
        <f t="shared" si="1902"/>
        <v/>
      </c>
      <c r="AN68" s="23" t="str">
        <f t="shared" si="1902"/>
        <v/>
      </c>
      <c r="AO68" s="23" t="str">
        <f t="shared" si="1902"/>
        <v/>
      </c>
      <c r="AP68" s="543" t="str">
        <f t="shared" si="1902"/>
        <v/>
      </c>
      <c r="AQ68" s="10" t="str">
        <f t="shared" si="1902"/>
        <v/>
      </c>
      <c r="AR68" s="23" t="str">
        <f t="shared" si="1902"/>
        <v/>
      </c>
      <c r="AS68" s="23" t="str">
        <f t="shared" si="1902"/>
        <v/>
      </c>
      <c r="AT68" s="23" t="str">
        <f t="shared" si="1902"/>
        <v/>
      </c>
      <c r="AU68" s="23" t="str">
        <f t="shared" si="1902"/>
        <v/>
      </c>
      <c r="AV68" s="23" t="str">
        <f t="shared" si="1902"/>
        <v/>
      </c>
      <c r="AW68" s="23" t="str">
        <f t="shared" si="1902"/>
        <v/>
      </c>
      <c r="AX68" s="23" t="str">
        <f t="shared" si="1902"/>
        <v/>
      </c>
      <c r="AY68" s="23" t="str">
        <f t="shared" si="1902"/>
        <v/>
      </c>
      <c r="AZ68" s="23" t="str">
        <f t="shared" si="1902"/>
        <v/>
      </c>
      <c r="BA68" s="23" t="str">
        <f t="shared" si="1902"/>
        <v/>
      </c>
      <c r="BB68" s="23" t="str">
        <f t="shared" si="1902"/>
        <v/>
      </c>
      <c r="BC68" s="23" t="str">
        <f t="shared" si="1902"/>
        <v/>
      </c>
      <c r="BD68" s="23" t="str">
        <f t="shared" si="1902"/>
        <v/>
      </c>
      <c r="BE68" s="23" t="str">
        <f t="shared" si="1902"/>
        <v/>
      </c>
      <c r="BF68" s="23" t="str">
        <f t="shared" si="1902"/>
        <v/>
      </c>
      <c r="BG68" s="23" t="str">
        <f t="shared" si="1902"/>
        <v/>
      </c>
      <c r="BH68" s="23" t="str">
        <f t="shared" si="1902"/>
        <v/>
      </c>
      <c r="BI68" s="23" t="str">
        <f t="shared" si="1902"/>
        <v/>
      </c>
      <c r="BJ68" s="543" t="str">
        <f t="shared" si="1902"/>
        <v/>
      </c>
      <c r="BK68" s="10" t="str">
        <f t="shared" si="1902"/>
        <v/>
      </c>
      <c r="BL68" s="10" t="str">
        <f t="shared" si="1902"/>
        <v/>
      </c>
      <c r="BM68" s="10" t="str">
        <f t="shared" si="1902"/>
        <v/>
      </c>
      <c r="BN68" s="10" t="str">
        <f t="shared" si="1902"/>
        <v/>
      </c>
      <c r="BO68" s="10" t="str">
        <f t="shared" ref="BO68:CW68" si="1903">IF(BO67="","",IF(OR(BO67="G",BO67="C")=TRUE,"S",IF(OR(BO67="A",BO67="T")=TRUE,"W","/")))</f>
        <v/>
      </c>
      <c r="BP68" s="10" t="str">
        <f t="shared" si="1903"/>
        <v/>
      </c>
      <c r="BQ68" s="10" t="str">
        <f t="shared" si="1903"/>
        <v/>
      </c>
      <c r="BR68" s="10" t="str">
        <f t="shared" si="1903"/>
        <v/>
      </c>
      <c r="BS68" s="10" t="str">
        <f t="shared" si="1903"/>
        <v/>
      </c>
      <c r="BT68" s="10" t="str">
        <f t="shared" si="1903"/>
        <v/>
      </c>
      <c r="BU68" s="10" t="str">
        <f t="shared" si="1903"/>
        <v/>
      </c>
      <c r="BV68" s="10" t="str">
        <f t="shared" si="1903"/>
        <v/>
      </c>
      <c r="BW68" s="10" t="str">
        <f t="shared" si="1903"/>
        <v/>
      </c>
      <c r="BX68" s="10" t="str">
        <f t="shared" si="1903"/>
        <v/>
      </c>
      <c r="BY68" s="10" t="str">
        <f t="shared" si="1903"/>
        <v/>
      </c>
      <c r="BZ68" s="10" t="str">
        <f t="shared" si="1903"/>
        <v/>
      </c>
      <c r="CA68" s="10" t="str">
        <f t="shared" si="1903"/>
        <v/>
      </c>
      <c r="CB68" s="10" t="str">
        <f t="shared" si="1903"/>
        <v/>
      </c>
      <c r="CC68" s="546" t="str">
        <f t="shared" si="1903"/>
        <v/>
      </c>
      <c r="CD68" s="10" t="str">
        <f t="shared" si="1903"/>
        <v/>
      </c>
      <c r="CE68" s="10" t="str">
        <f t="shared" si="1903"/>
        <v/>
      </c>
      <c r="CF68" s="23" t="str">
        <f t="shared" si="1903"/>
        <v/>
      </c>
      <c r="CG68" s="23" t="str">
        <f t="shared" si="1903"/>
        <v/>
      </c>
      <c r="CH68" s="23" t="str">
        <f t="shared" si="1903"/>
        <v/>
      </c>
      <c r="CI68" s="23" t="str">
        <f t="shared" si="1903"/>
        <v/>
      </c>
      <c r="CJ68" s="23" t="str">
        <f t="shared" si="1903"/>
        <v/>
      </c>
      <c r="CK68" s="23" t="str">
        <f t="shared" si="1903"/>
        <v/>
      </c>
      <c r="CL68" s="23" t="str">
        <f t="shared" si="1903"/>
        <v/>
      </c>
      <c r="CM68" s="23" t="str">
        <f t="shared" si="1903"/>
        <v/>
      </c>
      <c r="CN68" s="23" t="str">
        <f t="shared" si="1903"/>
        <v/>
      </c>
      <c r="CO68" s="23" t="str">
        <f t="shared" si="1903"/>
        <v/>
      </c>
      <c r="CP68" s="23" t="str">
        <f t="shared" si="1903"/>
        <v/>
      </c>
      <c r="CQ68" s="23" t="str">
        <f t="shared" si="1903"/>
        <v/>
      </c>
      <c r="CR68" s="23" t="str">
        <f t="shared" si="1903"/>
        <v/>
      </c>
      <c r="CS68" s="23" t="str">
        <f t="shared" si="1903"/>
        <v/>
      </c>
      <c r="CT68" s="23" t="str">
        <f t="shared" si="1903"/>
        <v/>
      </c>
      <c r="CU68" s="23" t="str">
        <f t="shared" si="1903"/>
        <v/>
      </c>
      <c r="CV68" s="23" t="str">
        <f t="shared" si="1903"/>
        <v/>
      </c>
      <c r="CW68" s="23" t="str">
        <f t="shared" si="1903"/>
        <v/>
      </c>
      <c r="CX68" s="533"/>
    </row>
    <row r="69" spans="1:114" s="510" customFormat="1">
      <c r="A69" s="532"/>
      <c r="B69" s="530">
        <f>$A70</f>
        <v>2001</v>
      </c>
      <c r="C69" s="509">
        <f t="shared" ref="C69:AH69" si="1904">$A70+B$9</f>
        <v>2002</v>
      </c>
      <c r="D69" s="509">
        <f t="shared" si="1904"/>
        <v>2003</v>
      </c>
      <c r="E69" s="509">
        <f t="shared" si="1904"/>
        <v>2004</v>
      </c>
      <c r="F69" s="509">
        <f t="shared" si="1904"/>
        <v>2005</v>
      </c>
      <c r="G69" s="509">
        <f t="shared" si="1904"/>
        <v>2006</v>
      </c>
      <c r="H69" s="509">
        <f t="shared" si="1904"/>
        <v>2007</v>
      </c>
      <c r="I69" s="509">
        <f t="shared" si="1904"/>
        <v>2008</v>
      </c>
      <c r="J69" s="509">
        <f t="shared" si="1904"/>
        <v>2009</v>
      </c>
      <c r="K69" s="509">
        <f t="shared" si="1904"/>
        <v>2010</v>
      </c>
      <c r="L69" s="509">
        <f t="shared" si="1904"/>
        <v>2011</v>
      </c>
      <c r="M69" s="509">
        <f t="shared" si="1904"/>
        <v>2012</v>
      </c>
      <c r="N69" s="509">
        <f t="shared" si="1904"/>
        <v>2013</v>
      </c>
      <c r="O69" s="509">
        <f t="shared" si="1904"/>
        <v>2014</v>
      </c>
      <c r="P69" s="509">
        <f t="shared" si="1904"/>
        <v>2015</v>
      </c>
      <c r="Q69" s="509">
        <f t="shared" si="1904"/>
        <v>2016</v>
      </c>
      <c r="R69" s="509">
        <f t="shared" si="1904"/>
        <v>2017</v>
      </c>
      <c r="S69" s="509">
        <f t="shared" si="1904"/>
        <v>2018</v>
      </c>
      <c r="T69" s="509">
        <f t="shared" si="1904"/>
        <v>2019</v>
      </c>
      <c r="U69" s="509">
        <f t="shared" si="1904"/>
        <v>2020</v>
      </c>
      <c r="V69" s="544">
        <f t="shared" si="1904"/>
        <v>2021</v>
      </c>
      <c r="W69" s="509">
        <f t="shared" si="1904"/>
        <v>2022</v>
      </c>
      <c r="X69" s="509">
        <f t="shared" si="1904"/>
        <v>2023</v>
      </c>
      <c r="Y69" s="509">
        <f t="shared" si="1904"/>
        <v>2024</v>
      </c>
      <c r="Z69" s="509">
        <f t="shared" si="1904"/>
        <v>2025</v>
      </c>
      <c r="AA69" s="509">
        <f t="shared" si="1904"/>
        <v>2026</v>
      </c>
      <c r="AB69" s="509">
        <f t="shared" si="1904"/>
        <v>2027</v>
      </c>
      <c r="AC69" s="509">
        <f t="shared" si="1904"/>
        <v>2028</v>
      </c>
      <c r="AD69" s="509">
        <f t="shared" si="1904"/>
        <v>2029</v>
      </c>
      <c r="AE69" s="509">
        <f t="shared" si="1904"/>
        <v>2030</v>
      </c>
      <c r="AF69" s="509">
        <f t="shared" si="1904"/>
        <v>2031</v>
      </c>
      <c r="AG69" s="509">
        <f t="shared" si="1904"/>
        <v>2032</v>
      </c>
      <c r="AH69" s="509">
        <f t="shared" si="1904"/>
        <v>2033</v>
      </c>
      <c r="AI69" s="509">
        <f t="shared" ref="AI69:BN69" si="1905">$A70+AH$9</f>
        <v>2034</v>
      </c>
      <c r="AJ69" s="509">
        <f t="shared" si="1905"/>
        <v>2035</v>
      </c>
      <c r="AK69" s="509">
        <f t="shared" si="1905"/>
        <v>2036</v>
      </c>
      <c r="AL69" s="509">
        <f t="shared" si="1905"/>
        <v>2037</v>
      </c>
      <c r="AM69" s="509">
        <f t="shared" si="1905"/>
        <v>2038</v>
      </c>
      <c r="AN69" s="509">
        <f t="shared" si="1905"/>
        <v>2039</v>
      </c>
      <c r="AO69" s="509">
        <f t="shared" si="1905"/>
        <v>2040</v>
      </c>
      <c r="AP69" s="544">
        <f t="shared" si="1905"/>
        <v>2041</v>
      </c>
      <c r="AQ69" s="531">
        <f t="shared" si="1905"/>
        <v>2042</v>
      </c>
      <c r="AR69" s="509">
        <f t="shared" si="1905"/>
        <v>2043</v>
      </c>
      <c r="AS69" s="509">
        <f t="shared" si="1905"/>
        <v>2044</v>
      </c>
      <c r="AT69" s="509">
        <f t="shared" si="1905"/>
        <v>2045</v>
      </c>
      <c r="AU69" s="509">
        <f t="shared" si="1905"/>
        <v>2046</v>
      </c>
      <c r="AV69" s="509">
        <f t="shared" si="1905"/>
        <v>2047</v>
      </c>
      <c r="AW69" s="509">
        <f t="shared" si="1905"/>
        <v>2048</v>
      </c>
      <c r="AX69" s="509">
        <f t="shared" si="1905"/>
        <v>2049</v>
      </c>
      <c r="AY69" s="509">
        <f t="shared" si="1905"/>
        <v>2050</v>
      </c>
      <c r="AZ69" s="509">
        <f t="shared" si="1905"/>
        <v>2051</v>
      </c>
      <c r="BA69" s="509">
        <f t="shared" si="1905"/>
        <v>2052</v>
      </c>
      <c r="BB69" s="509">
        <f t="shared" si="1905"/>
        <v>2053</v>
      </c>
      <c r="BC69" s="509">
        <f t="shared" si="1905"/>
        <v>2054</v>
      </c>
      <c r="BD69" s="509">
        <f t="shared" si="1905"/>
        <v>2055</v>
      </c>
      <c r="BE69" s="509">
        <f t="shared" si="1905"/>
        <v>2056</v>
      </c>
      <c r="BF69" s="509">
        <f t="shared" si="1905"/>
        <v>2057</v>
      </c>
      <c r="BG69" s="509">
        <f t="shared" si="1905"/>
        <v>2058</v>
      </c>
      <c r="BH69" s="509">
        <f t="shared" si="1905"/>
        <v>2059</v>
      </c>
      <c r="BI69" s="509">
        <f t="shared" si="1905"/>
        <v>2060</v>
      </c>
      <c r="BJ69" s="544">
        <f t="shared" si="1905"/>
        <v>2061</v>
      </c>
      <c r="BK69" s="531">
        <f t="shared" si="1905"/>
        <v>2062</v>
      </c>
      <c r="BL69" s="531">
        <f t="shared" si="1905"/>
        <v>2063</v>
      </c>
      <c r="BM69" s="531">
        <f t="shared" si="1905"/>
        <v>2064</v>
      </c>
      <c r="BN69" s="531">
        <f t="shared" si="1905"/>
        <v>2065</v>
      </c>
      <c r="BO69" s="531">
        <f t="shared" ref="BO69:CT69" si="1906">$A70+BN$9</f>
        <v>2066</v>
      </c>
      <c r="BP69" s="531">
        <f t="shared" si="1906"/>
        <v>2067</v>
      </c>
      <c r="BQ69" s="531">
        <f t="shared" si="1906"/>
        <v>2068</v>
      </c>
      <c r="BR69" s="531">
        <f t="shared" si="1906"/>
        <v>2069</v>
      </c>
      <c r="BS69" s="531">
        <f t="shared" si="1906"/>
        <v>2070</v>
      </c>
      <c r="BT69" s="531">
        <f t="shared" si="1906"/>
        <v>2071</v>
      </c>
      <c r="BU69" s="531">
        <f t="shared" si="1906"/>
        <v>2072</v>
      </c>
      <c r="BV69" s="531">
        <f t="shared" si="1906"/>
        <v>2073</v>
      </c>
      <c r="BW69" s="531">
        <f t="shared" si="1906"/>
        <v>2074</v>
      </c>
      <c r="BX69" s="531">
        <f t="shared" si="1906"/>
        <v>2075</v>
      </c>
      <c r="BY69" s="531">
        <f t="shared" si="1906"/>
        <v>2076</v>
      </c>
      <c r="BZ69" s="531">
        <f t="shared" si="1906"/>
        <v>2077</v>
      </c>
      <c r="CA69" s="531">
        <f t="shared" si="1906"/>
        <v>2078</v>
      </c>
      <c r="CB69" s="531">
        <f t="shared" si="1906"/>
        <v>2079</v>
      </c>
      <c r="CC69" s="547">
        <f t="shared" si="1906"/>
        <v>2080</v>
      </c>
      <c r="CD69" s="531">
        <f t="shared" si="1906"/>
        <v>2081</v>
      </c>
      <c r="CE69" s="531">
        <f t="shared" si="1906"/>
        <v>2082</v>
      </c>
      <c r="CF69" s="509">
        <f t="shared" si="1906"/>
        <v>2083</v>
      </c>
      <c r="CG69" s="509">
        <f t="shared" si="1906"/>
        <v>2084</v>
      </c>
      <c r="CH69" s="509">
        <f t="shared" si="1906"/>
        <v>2085</v>
      </c>
      <c r="CI69" s="509">
        <f t="shared" si="1906"/>
        <v>2086</v>
      </c>
      <c r="CJ69" s="509">
        <f t="shared" si="1906"/>
        <v>2087</v>
      </c>
      <c r="CK69" s="509">
        <f t="shared" si="1906"/>
        <v>2088</v>
      </c>
      <c r="CL69" s="509">
        <f t="shared" si="1906"/>
        <v>2089</v>
      </c>
      <c r="CM69" s="509">
        <f t="shared" si="1906"/>
        <v>2090</v>
      </c>
      <c r="CN69" s="509">
        <f t="shared" si="1906"/>
        <v>2091</v>
      </c>
      <c r="CO69" s="509">
        <f t="shared" si="1906"/>
        <v>2092</v>
      </c>
      <c r="CP69" s="509">
        <f t="shared" si="1906"/>
        <v>2093</v>
      </c>
      <c r="CQ69" s="509">
        <f t="shared" si="1906"/>
        <v>2094</v>
      </c>
      <c r="CR69" s="509">
        <f t="shared" si="1906"/>
        <v>2095</v>
      </c>
      <c r="CS69" s="509">
        <f t="shared" si="1906"/>
        <v>2096</v>
      </c>
      <c r="CT69" s="509">
        <f t="shared" si="1906"/>
        <v>2097</v>
      </c>
      <c r="CU69" s="509">
        <f t="shared" ref="CU69:CW69" si="1907">$A70+CT$9</f>
        <v>2098</v>
      </c>
      <c r="CV69" s="509">
        <f t="shared" si="1907"/>
        <v>2099</v>
      </c>
      <c r="CW69" s="509">
        <f t="shared" si="1907"/>
        <v>2100</v>
      </c>
      <c r="CX69" s="532"/>
      <c r="CZ69" s="508"/>
      <c r="DE69" s="508"/>
      <c r="DF69" s="508"/>
      <c r="DG69" s="508"/>
      <c r="DH69" s="508"/>
      <c r="DI69" s="508"/>
      <c r="DJ69" s="508"/>
    </row>
    <row r="70" spans="1:114">
      <c r="A70" s="533">
        <v>2001</v>
      </c>
      <c r="B70" s="190" t="str">
        <f>MID($I$7,B69,1)</f>
        <v/>
      </c>
      <c r="C70" s="23" t="str">
        <f t="shared" ref="C70" si="1908">MID($I$7,C69,1)</f>
        <v/>
      </c>
      <c r="D70" s="23" t="str">
        <f t="shared" ref="D70" si="1909">MID($I$7,D69,1)</f>
        <v/>
      </c>
      <c r="E70" s="23" t="str">
        <f t="shared" ref="E70" si="1910">MID($I$7,E69,1)</f>
        <v/>
      </c>
      <c r="F70" s="23" t="str">
        <f t="shared" ref="F70" si="1911">MID($I$7,F69,1)</f>
        <v/>
      </c>
      <c r="G70" s="23" t="str">
        <f t="shared" ref="G70" si="1912">MID($I$7,G69,1)</f>
        <v/>
      </c>
      <c r="H70" s="23" t="str">
        <f t="shared" ref="H70" si="1913">MID($I$7,H69,1)</f>
        <v/>
      </c>
      <c r="I70" s="23" t="str">
        <f t="shared" ref="I70" si="1914">MID($I$7,I69,1)</f>
        <v/>
      </c>
      <c r="J70" s="23" t="str">
        <f t="shared" ref="J70" si="1915">MID($I$7,J69,1)</f>
        <v/>
      </c>
      <c r="K70" s="23" t="str">
        <f t="shared" ref="K70" si="1916">MID($I$7,K69,1)</f>
        <v/>
      </c>
      <c r="L70" s="23" t="str">
        <f t="shared" ref="L70" si="1917">MID($I$7,L69,1)</f>
        <v/>
      </c>
      <c r="M70" s="23" t="str">
        <f t="shared" ref="M70" si="1918">MID($I$7,M69,1)</f>
        <v/>
      </c>
      <c r="N70" s="23" t="str">
        <f t="shared" ref="N70" si="1919">MID($I$7,N69,1)</f>
        <v/>
      </c>
      <c r="O70" s="23" t="str">
        <f t="shared" ref="O70" si="1920">MID($I$7,O69,1)</f>
        <v/>
      </c>
      <c r="P70" s="23" t="str">
        <f t="shared" ref="P70" si="1921">MID($I$7,P69,1)</f>
        <v/>
      </c>
      <c r="Q70" s="23" t="str">
        <f t="shared" ref="Q70" si="1922">MID($I$7,Q69,1)</f>
        <v/>
      </c>
      <c r="R70" s="23" t="str">
        <f t="shared" ref="R70" si="1923">MID($I$7,R69,1)</f>
        <v/>
      </c>
      <c r="S70" s="23" t="str">
        <f t="shared" ref="S70" si="1924">MID($I$7,S69,1)</f>
        <v/>
      </c>
      <c r="T70" s="23" t="str">
        <f t="shared" ref="T70" si="1925">MID($I$7,T69,1)</f>
        <v/>
      </c>
      <c r="U70" s="23" t="str">
        <f t="shared" ref="U70" si="1926">MID($I$7,U69,1)</f>
        <v/>
      </c>
      <c r="V70" s="543" t="str">
        <f t="shared" ref="V70" si="1927">MID($I$7,V69,1)</f>
        <v/>
      </c>
      <c r="W70" s="23" t="str">
        <f t="shared" ref="W70" si="1928">MID($I$7,W69,1)</f>
        <v/>
      </c>
      <c r="X70" s="23" t="str">
        <f t="shared" ref="X70" si="1929">MID($I$7,X69,1)</f>
        <v/>
      </c>
      <c r="Y70" s="23" t="str">
        <f t="shared" ref="Y70" si="1930">MID($I$7,Y69,1)</f>
        <v/>
      </c>
      <c r="Z70" s="23" t="str">
        <f t="shared" ref="Z70" si="1931">MID($I$7,Z69,1)</f>
        <v/>
      </c>
      <c r="AA70" s="23" t="str">
        <f t="shared" ref="AA70" si="1932">MID($I$7,AA69,1)</f>
        <v/>
      </c>
      <c r="AB70" s="23" t="str">
        <f t="shared" ref="AB70" si="1933">MID($I$7,AB69,1)</f>
        <v/>
      </c>
      <c r="AC70" s="23" t="str">
        <f t="shared" ref="AC70" si="1934">MID($I$7,AC69,1)</f>
        <v/>
      </c>
      <c r="AD70" s="23" t="str">
        <f t="shared" ref="AD70" si="1935">MID($I$7,AD69,1)</f>
        <v/>
      </c>
      <c r="AE70" s="23" t="str">
        <f t="shared" ref="AE70" si="1936">MID($I$7,AE69,1)</f>
        <v/>
      </c>
      <c r="AF70" s="23" t="str">
        <f t="shared" ref="AF70" si="1937">MID($I$7,AF69,1)</f>
        <v/>
      </c>
      <c r="AG70" s="23" t="str">
        <f t="shared" ref="AG70" si="1938">MID($I$7,AG69,1)</f>
        <v/>
      </c>
      <c r="AH70" s="23" t="str">
        <f t="shared" ref="AH70" si="1939">MID($I$7,AH69,1)</f>
        <v/>
      </c>
      <c r="AI70" s="23" t="str">
        <f t="shared" ref="AI70" si="1940">MID($I$7,AI69,1)</f>
        <v/>
      </c>
      <c r="AJ70" s="23" t="str">
        <f t="shared" ref="AJ70" si="1941">MID($I$7,AJ69,1)</f>
        <v/>
      </c>
      <c r="AK70" s="23" t="str">
        <f t="shared" ref="AK70" si="1942">MID($I$7,AK69,1)</f>
        <v/>
      </c>
      <c r="AL70" s="23" t="str">
        <f t="shared" ref="AL70" si="1943">MID($I$7,AL69,1)</f>
        <v/>
      </c>
      <c r="AM70" s="23" t="str">
        <f t="shared" ref="AM70" si="1944">MID($I$7,AM69,1)</f>
        <v/>
      </c>
      <c r="AN70" s="23" t="str">
        <f t="shared" ref="AN70" si="1945">MID($I$7,AN69,1)</f>
        <v/>
      </c>
      <c r="AO70" s="23" t="str">
        <f t="shared" ref="AO70" si="1946">MID($I$7,AO69,1)</f>
        <v/>
      </c>
      <c r="AP70" s="543" t="str">
        <f t="shared" ref="AP70" si="1947">MID($I$7,AP69,1)</f>
        <v/>
      </c>
      <c r="AQ70" s="10" t="str">
        <f t="shared" ref="AQ70" si="1948">MID($I$7,AQ69,1)</f>
        <v/>
      </c>
      <c r="AR70" s="23" t="str">
        <f t="shared" ref="AR70" si="1949">MID($I$7,AR69,1)</f>
        <v/>
      </c>
      <c r="AS70" s="23" t="str">
        <f t="shared" ref="AS70" si="1950">MID($I$7,AS69,1)</f>
        <v/>
      </c>
      <c r="AT70" s="23" t="str">
        <f t="shared" ref="AT70" si="1951">MID($I$7,AT69,1)</f>
        <v/>
      </c>
      <c r="AU70" s="23" t="str">
        <f t="shared" ref="AU70" si="1952">MID($I$7,AU69,1)</f>
        <v/>
      </c>
      <c r="AV70" s="23" t="str">
        <f t="shared" ref="AV70" si="1953">MID($I$7,AV69,1)</f>
        <v/>
      </c>
      <c r="AW70" s="23" t="str">
        <f t="shared" ref="AW70" si="1954">MID($I$7,AW69,1)</f>
        <v/>
      </c>
      <c r="AX70" s="23" t="str">
        <f t="shared" ref="AX70" si="1955">MID($I$7,AX69,1)</f>
        <v/>
      </c>
      <c r="AY70" s="23" t="str">
        <f t="shared" ref="AY70" si="1956">MID($I$7,AY69,1)</f>
        <v/>
      </c>
      <c r="AZ70" s="23" t="str">
        <f t="shared" ref="AZ70" si="1957">MID($I$7,AZ69,1)</f>
        <v/>
      </c>
      <c r="BA70" s="23" t="str">
        <f t="shared" ref="BA70" si="1958">MID($I$7,BA69,1)</f>
        <v/>
      </c>
      <c r="BB70" s="23" t="str">
        <f t="shared" ref="BB70" si="1959">MID($I$7,BB69,1)</f>
        <v/>
      </c>
      <c r="BC70" s="23" t="str">
        <f t="shared" ref="BC70" si="1960">MID($I$7,BC69,1)</f>
        <v/>
      </c>
      <c r="BD70" s="23" t="str">
        <f t="shared" ref="BD70" si="1961">MID($I$7,BD69,1)</f>
        <v/>
      </c>
      <c r="BE70" s="23" t="str">
        <f t="shared" ref="BE70" si="1962">MID($I$7,BE69,1)</f>
        <v/>
      </c>
      <c r="BF70" s="23" t="str">
        <f t="shared" ref="BF70" si="1963">MID($I$7,BF69,1)</f>
        <v/>
      </c>
      <c r="BG70" s="23" t="str">
        <f t="shared" ref="BG70" si="1964">MID($I$7,BG69,1)</f>
        <v/>
      </c>
      <c r="BH70" s="23" t="str">
        <f t="shared" ref="BH70" si="1965">MID($I$7,BH69,1)</f>
        <v/>
      </c>
      <c r="BI70" s="23" t="str">
        <f t="shared" ref="BI70" si="1966">MID($I$7,BI69,1)</f>
        <v/>
      </c>
      <c r="BJ70" s="543" t="str">
        <f t="shared" ref="BJ70" si="1967">MID($I$7,BJ69,1)</f>
        <v/>
      </c>
      <c r="BK70" s="10" t="str">
        <f t="shared" ref="BK70" si="1968">MID($I$7,BK69,1)</f>
        <v/>
      </c>
      <c r="BL70" s="10" t="str">
        <f t="shared" ref="BL70" si="1969">MID($I$7,BL69,1)</f>
        <v/>
      </c>
      <c r="BM70" s="10" t="str">
        <f t="shared" ref="BM70" si="1970">MID($I$7,BM69,1)</f>
        <v/>
      </c>
      <c r="BN70" s="10" t="str">
        <f t="shared" ref="BN70" si="1971">MID($I$7,BN69,1)</f>
        <v/>
      </c>
      <c r="BO70" s="10" t="str">
        <f t="shared" ref="BO70" si="1972">MID($I$7,BO69,1)</f>
        <v/>
      </c>
      <c r="BP70" s="10" t="str">
        <f t="shared" ref="BP70" si="1973">MID($I$7,BP69,1)</f>
        <v/>
      </c>
      <c r="BQ70" s="10" t="str">
        <f t="shared" ref="BQ70" si="1974">MID($I$7,BQ69,1)</f>
        <v/>
      </c>
      <c r="BR70" s="10" t="str">
        <f t="shared" ref="BR70" si="1975">MID($I$7,BR69,1)</f>
        <v/>
      </c>
      <c r="BS70" s="10" t="str">
        <f t="shared" ref="BS70" si="1976">MID($I$7,BS69,1)</f>
        <v/>
      </c>
      <c r="BT70" s="10" t="str">
        <f t="shared" ref="BT70" si="1977">MID($I$7,BT69,1)</f>
        <v/>
      </c>
      <c r="BU70" s="10" t="str">
        <f t="shared" ref="BU70" si="1978">MID($I$7,BU69,1)</f>
        <v/>
      </c>
      <c r="BV70" s="10" t="str">
        <f t="shared" ref="BV70" si="1979">MID($I$7,BV69,1)</f>
        <v/>
      </c>
      <c r="BW70" s="10" t="str">
        <f t="shared" ref="BW70" si="1980">MID($I$7,BW69,1)</f>
        <v/>
      </c>
      <c r="BX70" s="10" t="str">
        <f t="shared" ref="BX70" si="1981">MID($I$7,BX69,1)</f>
        <v/>
      </c>
      <c r="BY70" s="10" t="str">
        <f t="shared" ref="BY70" si="1982">MID($I$7,BY69,1)</f>
        <v/>
      </c>
      <c r="BZ70" s="10" t="str">
        <f t="shared" ref="BZ70" si="1983">MID($I$7,BZ69,1)</f>
        <v/>
      </c>
      <c r="CA70" s="10" t="str">
        <f t="shared" ref="CA70" si="1984">MID($I$7,CA69,1)</f>
        <v/>
      </c>
      <c r="CB70" s="10" t="str">
        <f t="shared" ref="CB70" si="1985">MID($I$7,CB69,1)</f>
        <v/>
      </c>
      <c r="CC70" s="546" t="str">
        <f t="shared" ref="CC70" si="1986">MID($I$7,CC69,1)</f>
        <v/>
      </c>
      <c r="CD70" s="10" t="str">
        <f t="shared" ref="CD70" si="1987">MID($I$7,CD69,1)</f>
        <v/>
      </c>
      <c r="CE70" s="10" t="str">
        <f t="shared" ref="CE70" si="1988">MID($I$7,CE69,1)</f>
        <v/>
      </c>
      <c r="CF70" s="23" t="str">
        <f t="shared" ref="CF70" si="1989">MID($I$7,CF69,1)</f>
        <v/>
      </c>
      <c r="CG70" s="23" t="str">
        <f t="shared" ref="CG70" si="1990">MID($I$7,CG69,1)</f>
        <v/>
      </c>
      <c r="CH70" s="23" t="str">
        <f t="shared" ref="CH70" si="1991">MID($I$7,CH69,1)</f>
        <v/>
      </c>
      <c r="CI70" s="23" t="str">
        <f t="shared" ref="CI70" si="1992">MID($I$7,CI69,1)</f>
        <v/>
      </c>
      <c r="CJ70" s="23" t="str">
        <f t="shared" ref="CJ70" si="1993">MID($I$7,CJ69,1)</f>
        <v/>
      </c>
      <c r="CK70" s="23" t="str">
        <f t="shared" ref="CK70" si="1994">MID($I$7,CK69,1)</f>
        <v/>
      </c>
      <c r="CL70" s="23" t="str">
        <f t="shared" ref="CL70" si="1995">MID($I$7,CL69,1)</f>
        <v/>
      </c>
      <c r="CM70" s="23" t="str">
        <f t="shared" ref="CM70" si="1996">MID($I$7,CM69,1)</f>
        <v/>
      </c>
      <c r="CN70" s="23" t="str">
        <f t="shared" ref="CN70" si="1997">MID($I$7,CN69,1)</f>
        <v/>
      </c>
      <c r="CO70" s="23" t="str">
        <f t="shared" ref="CO70" si="1998">MID($I$7,CO69,1)</f>
        <v/>
      </c>
      <c r="CP70" s="23" t="str">
        <f t="shared" ref="CP70" si="1999">MID($I$7,CP69,1)</f>
        <v/>
      </c>
      <c r="CQ70" s="23" t="str">
        <f t="shared" ref="CQ70" si="2000">MID($I$7,CQ69,1)</f>
        <v/>
      </c>
      <c r="CR70" s="23" t="str">
        <f t="shared" ref="CR70" si="2001">MID($I$7,CR69,1)</f>
        <v/>
      </c>
      <c r="CS70" s="23" t="str">
        <f t="shared" ref="CS70" si="2002">MID($I$7,CS69,1)</f>
        <v/>
      </c>
      <c r="CT70" s="23" t="str">
        <f t="shared" ref="CT70" si="2003">MID($I$7,CT69,1)</f>
        <v/>
      </c>
      <c r="CU70" s="23" t="str">
        <f t="shared" ref="CU70" si="2004">MID($I$7,CU69,1)</f>
        <v/>
      </c>
      <c r="CV70" s="23" t="str">
        <f t="shared" ref="CV70" si="2005">MID($I$7,CV69,1)</f>
        <v/>
      </c>
      <c r="CW70" s="23" t="str">
        <f t="shared" ref="CW70" si="2006">MID($I$7,CW69,1)</f>
        <v/>
      </c>
      <c r="CX70" s="533">
        <f>CW69</f>
        <v>2100</v>
      </c>
    </row>
    <row r="71" spans="1:114">
      <c r="A71" s="533"/>
      <c r="B71" s="190" t="str">
        <f>IF(B70="","",IF(OR(B70="G",B70="C")=TRUE,"S",IF(OR(B70="A",B70="T")=TRUE,"W","/")))</f>
        <v/>
      </c>
      <c r="C71" s="23" t="str">
        <f t="shared" ref="C71:BN71" si="2007">IF(C70="","",IF(OR(C70="G",C70="C")=TRUE,"S",IF(OR(C70="A",C70="T")=TRUE,"W","/")))</f>
        <v/>
      </c>
      <c r="D71" s="23" t="str">
        <f t="shared" si="2007"/>
        <v/>
      </c>
      <c r="E71" s="23" t="str">
        <f t="shared" si="2007"/>
        <v/>
      </c>
      <c r="F71" s="23" t="str">
        <f t="shared" si="2007"/>
        <v/>
      </c>
      <c r="G71" s="23" t="str">
        <f t="shared" si="2007"/>
        <v/>
      </c>
      <c r="H71" s="23" t="str">
        <f t="shared" si="2007"/>
        <v/>
      </c>
      <c r="I71" s="23" t="str">
        <f t="shared" si="2007"/>
        <v/>
      </c>
      <c r="J71" s="23" t="str">
        <f t="shared" si="2007"/>
        <v/>
      </c>
      <c r="K71" s="23" t="str">
        <f t="shared" si="2007"/>
        <v/>
      </c>
      <c r="L71" s="23" t="str">
        <f t="shared" si="2007"/>
        <v/>
      </c>
      <c r="M71" s="23" t="str">
        <f t="shared" si="2007"/>
        <v/>
      </c>
      <c r="N71" s="23" t="str">
        <f t="shared" si="2007"/>
        <v/>
      </c>
      <c r="O71" s="23" t="str">
        <f t="shared" si="2007"/>
        <v/>
      </c>
      <c r="P71" s="23" t="str">
        <f t="shared" si="2007"/>
        <v/>
      </c>
      <c r="Q71" s="23" t="str">
        <f t="shared" si="2007"/>
        <v/>
      </c>
      <c r="R71" s="23" t="str">
        <f t="shared" si="2007"/>
        <v/>
      </c>
      <c r="S71" s="23" t="str">
        <f t="shared" si="2007"/>
        <v/>
      </c>
      <c r="T71" s="23" t="str">
        <f t="shared" si="2007"/>
        <v/>
      </c>
      <c r="U71" s="23" t="str">
        <f t="shared" si="2007"/>
        <v/>
      </c>
      <c r="V71" s="543" t="str">
        <f t="shared" si="2007"/>
        <v/>
      </c>
      <c r="W71" s="23" t="str">
        <f t="shared" si="2007"/>
        <v/>
      </c>
      <c r="X71" s="23" t="str">
        <f t="shared" si="2007"/>
        <v/>
      </c>
      <c r="Y71" s="23" t="str">
        <f t="shared" si="2007"/>
        <v/>
      </c>
      <c r="Z71" s="23" t="str">
        <f t="shared" si="2007"/>
        <v/>
      </c>
      <c r="AA71" s="23" t="str">
        <f t="shared" si="2007"/>
        <v/>
      </c>
      <c r="AB71" s="23" t="str">
        <f t="shared" si="2007"/>
        <v/>
      </c>
      <c r="AC71" s="23" t="str">
        <f t="shared" si="2007"/>
        <v/>
      </c>
      <c r="AD71" s="23" t="str">
        <f t="shared" si="2007"/>
        <v/>
      </c>
      <c r="AE71" s="23" t="str">
        <f t="shared" si="2007"/>
        <v/>
      </c>
      <c r="AF71" s="23" t="str">
        <f t="shared" si="2007"/>
        <v/>
      </c>
      <c r="AG71" s="23" t="str">
        <f t="shared" si="2007"/>
        <v/>
      </c>
      <c r="AH71" s="23" t="str">
        <f t="shared" si="2007"/>
        <v/>
      </c>
      <c r="AI71" s="23" t="str">
        <f t="shared" si="2007"/>
        <v/>
      </c>
      <c r="AJ71" s="23" t="str">
        <f t="shared" si="2007"/>
        <v/>
      </c>
      <c r="AK71" s="23" t="str">
        <f t="shared" si="2007"/>
        <v/>
      </c>
      <c r="AL71" s="23" t="str">
        <f t="shared" si="2007"/>
        <v/>
      </c>
      <c r="AM71" s="23" t="str">
        <f t="shared" si="2007"/>
        <v/>
      </c>
      <c r="AN71" s="23" t="str">
        <f t="shared" si="2007"/>
        <v/>
      </c>
      <c r="AO71" s="23" t="str">
        <f t="shared" si="2007"/>
        <v/>
      </c>
      <c r="AP71" s="543" t="str">
        <f t="shared" si="2007"/>
        <v/>
      </c>
      <c r="AQ71" s="10" t="str">
        <f t="shared" si="2007"/>
        <v/>
      </c>
      <c r="AR71" s="23" t="str">
        <f t="shared" si="2007"/>
        <v/>
      </c>
      <c r="AS71" s="23" t="str">
        <f t="shared" si="2007"/>
        <v/>
      </c>
      <c r="AT71" s="23" t="str">
        <f t="shared" si="2007"/>
        <v/>
      </c>
      <c r="AU71" s="23" t="str">
        <f t="shared" si="2007"/>
        <v/>
      </c>
      <c r="AV71" s="23" t="str">
        <f t="shared" si="2007"/>
        <v/>
      </c>
      <c r="AW71" s="23" t="str">
        <f t="shared" si="2007"/>
        <v/>
      </c>
      <c r="AX71" s="23" t="str">
        <f t="shared" si="2007"/>
        <v/>
      </c>
      <c r="AY71" s="23" t="str">
        <f t="shared" si="2007"/>
        <v/>
      </c>
      <c r="AZ71" s="23" t="str">
        <f t="shared" si="2007"/>
        <v/>
      </c>
      <c r="BA71" s="23" t="str">
        <f t="shared" si="2007"/>
        <v/>
      </c>
      <c r="BB71" s="23" t="str">
        <f t="shared" si="2007"/>
        <v/>
      </c>
      <c r="BC71" s="23" t="str">
        <f t="shared" si="2007"/>
        <v/>
      </c>
      <c r="BD71" s="23" t="str">
        <f t="shared" si="2007"/>
        <v/>
      </c>
      <c r="BE71" s="23" t="str">
        <f t="shared" si="2007"/>
        <v/>
      </c>
      <c r="BF71" s="23" t="str">
        <f t="shared" si="2007"/>
        <v/>
      </c>
      <c r="BG71" s="23" t="str">
        <f t="shared" si="2007"/>
        <v/>
      </c>
      <c r="BH71" s="23" t="str">
        <f t="shared" si="2007"/>
        <v/>
      </c>
      <c r="BI71" s="23" t="str">
        <f t="shared" si="2007"/>
        <v/>
      </c>
      <c r="BJ71" s="543" t="str">
        <f t="shared" si="2007"/>
        <v/>
      </c>
      <c r="BK71" s="10" t="str">
        <f t="shared" si="2007"/>
        <v/>
      </c>
      <c r="BL71" s="10" t="str">
        <f t="shared" si="2007"/>
        <v/>
      </c>
      <c r="BM71" s="10" t="str">
        <f t="shared" si="2007"/>
        <v/>
      </c>
      <c r="BN71" s="10" t="str">
        <f t="shared" si="2007"/>
        <v/>
      </c>
      <c r="BO71" s="10" t="str">
        <f t="shared" ref="BO71:CW71" si="2008">IF(BO70="","",IF(OR(BO70="G",BO70="C")=TRUE,"S",IF(OR(BO70="A",BO70="T")=TRUE,"W","/")))</f>
        <v/>
      </c>
      <c r="BP71" s="10" t="str">
        <f t="shared" si="2008"/>
        <v/>
      </c>
      <c r="BQ71" s="10" t="str">
        <f t="shared" si="2008"/>
        <v/>
      </c>
      <c r="BR71" s="10" t="str">
        <f t="shared" si="2008"/>
        <v/>
      </c>
      <c r="BS71" s="10" t="str">
        <f t="shared" si="2008"/>
        <v/>
      </c>
      <c r="BT71" s="10" t="str">
        <f t="shared" si="2008"/>
        <v/>
      </c>
      <c r="BU71" s="10" t="str">
        <f t="shared" si="2008"/>
        <v/>
      </c>
      <c r="BV71" s="10" t="str">
        <f t="shared" si="2008"/>
        <v/>
      </c>
      <c r="BW71" s="10" t="str">
        <f t="shared" si="2008"/>
        <v/>
      </c>
      <c r="BX71" s="10" t="str">
        <f t="shared" si="2008"/>
        <v/>
      </c>
      <c r="BY71" s="10" t="str">
        <f t="shared" si="2008"/>
        <v/>
      </c>
      <c r="BZ71" s="10" t="str">
        <f t="shared" si="2008"/>
        <v/>
      </c>
      <c r="CA71" s="10" t="str">
        <f t="shared" si="2008"/>
        <v/>
      </c>
      <c r="CB71" s="10" t="str">
        <f t="shared" si="2008"/>
        <v/>
      </c>
      <c r="CC71" s="546" t="str">
        <f t="shared" si="2008"/>
        <v/>
      </c>
      <c r="CD71" s="10" t="str">
        <f t="shared" si="2008"/>
        <v/>
      </c>
      <c r="CE71" s="10" t="str">
        <f t="shared" si="2008"/>
        <v/>
      </c>
      <c r="CF71" s="23" t="str">
        <f t="shared" si="2008"/>
        <v/>
      </c>
      <c r="CG71" s="23" t="str">
        <f t="shared" si="2008"/>
        <v/>
      </c>
      <c r="CH71" s="23" t="str">
        <f t="shared" si="2008"/>
        <v/>
      </c>
      <c r="CI71" s="23" t="str">
        <f t="shared" si="2008"/>
        <v/>
      </c>
      <c r="CJ71" s="23" t="str">
        <f t="shared" si="2008"/>
        <v/>
      </c>
      <c r="CK71" s="23" t="str">
        <f t="shared" si="2008"/>
        <v/>
      </c>
      <c r="CL71" s="23" t="str">
        <f t="shared" si="2008"/>
        <v/>
      </c>
      <c r="CM71" s="23" t="str">
        <f t="shared" si="2008"/>
        <v/>
      </c>
      <c r="CN71" s="23" t="str">
        <f t="shared" si="2008"/>
        <v/>
      </c>
      <c r="CO71" s="23" t="str">
        <f t="shared" si="2008"/>
        <v/>
      </c>
      <c r="CP71" s="23" t="str">
        <f t="shared" si="2008"/>
        <v/>
      </c>
      <c r="CQ71" s="23" t="str">
        <f t="shared" si="2008"/>
        <v/>
      </c>
      <c r="CR71" s="23" t="str">
        <f t="shared" si="2008"/>
        <v/>
      </c>
      <c r="CS71" s="23" t="str">
        <f t="shared" si="2008"/>
        <v/>
      </c>
      <c r="CT71" s="23" t="str">
        <f t="shared" si="2008"/>
        <v/>
      </c>
      <c r="CU71" s="23" t="str">
        <f t="shared" si="2008"/>
        <v/>
      </c>
      <c r="CV71" s="23" t="str">
        <f t="shared" si="2008"/>
        <v/>
      </c>
      <c r="CW71" s="23" t="str">
        <f t="shared" si="2008"/>
        <v/>
      </c>
      <c r="CX71" s="533"/>
    </row>
    <row r="72" spans="1:114" s="510" customFormat="1">
      <c r="A72" s="532"/>
      <c r="B72" s="530">
        <f>$A73</f>
        <v>2101</v>
      </c>
      <c r="C72" s="509">
        <f t="shared" ref="C72:AH72" si="2009">$A73+B$9</f>
        <v>2102</v>
      </c>
      <c r="D72" s="509">
        <f t="shared" si="2009"/>
        <v>2103</v>
      </c>
      <c r="E72" s="509">
        <f t="shared" si="2009"/>
        <v>2104</v>
      </c>
      <c r="F72" s="509">
        <f t="shared" si="2009"/>
        <v>2105</v>
      </c>
      <c r="G72" s="509">
        <f t="shared" si="2009"/>
        <v>2106</v>
      </c>
      <c r="H72" s="509">
        <f t="shared" si="2009"/>
        <v>2107</v>
      </c>
      <c r="I72" s="509">
        <f t="shared" si="2009"/>
        <v>2108</v>
      </c>
      <c r="J72" s="509">
        <f t="shared" si="2009"/>
        <v>2109</v>
      </c>
      <c r="K72" s="509">
        <f t="shared" si="2009"/>
        <v>2110</v>
      </c>
      <c r="L72" s="509">
        <f t="shared" si="2009"/>
        <v>2111</v>
      </c>
      <c r="M72" s="509">
        <f t="shared" si="2009"/>
        <v>2112</v>
      </c>
      <c r="N72" s="509">
        <f t="shared" si="2009"/>
        <v>2113</v>
      </c>
      <c r="O72" s="509">
        <f t="shared" si="2009"/>
        <v>2114</v>
      </c>
      <c r="P72" s="509">
        <f t="shared" si="2009"/>
        <v>2115</v>
      </c>
      <c r="Q72" s="509">
        <f t="shared" si="2009"/>
        <v>2116</v>
      </c>
      <c r="R72" s="509">
        <f t="shared" si="2009"/>
        <v>2117</v>
      </c>
      <c r="S72" s="509">
        <f t="shared" si="2009"/>
        <v>2118</v>
      </c>
      <c r="T72" s="509">
        <f t="shared" si="2009"/>
        <v>2119</v>
      </c>
      <c r="U72" s="509">
        <f t="shared" si="2009"/>
        <v>2120</v>
      </c>
      <c r="V72" s="544">
        <f t="shared" si="2009"/>
        <v>2121</v>
      </c>
      <c r="W72" s="509">
        <f t="shared" si="2009"/>
        <v>2122</v>
      </c>
      <c r="X72" s="509">
        <f t="shared" si="2009"/>
        <v>2123</v>
      </c>
      <c r="Y72" s="509">
        <f t="shared" si="2009"/>
        <v>2124</v>
      </c>
      <c r="Z72" s="509">
        <f t="shared" si="2009"/>
        <v>2125</v>
      </c>
      <c r="AA72" s="509">
        <f t="shared" si="2009"/>
        <v>2126</v>
      </c>
      <c r="AB72" s="509">
        <f t="shared" si="2009"/>
        <v>2127</v>
      </c>
      <c r="AC72" s="509">
        <f t="shared" si="2009"/>
        <v>2128</v>
      </c>
      <c r="AD72" s="509">
        <f t="shared" si="2009"/>
        <v>2129</v>
      </c>
      <c r="AE72" s="509">
        <f t="shared" si="2009"/>
        <v>2130</v>
      </c>
      <c r="AF72" s="509">
        <f t="shared" si="2009"/>
        <v>2131</v>
      </c>
      <c r="AG72" s="509">
        <f t="shared" si="2009"/>
        <v>2132</v>
      </c>
      <c r="AH72" s="509">
        <f t="shared" si="2009"/>
        <v>2133</v>
      </c>
      <c r="AI72" s="509">
        <f t="shared" ref="AI72:BN72" si="2010">$A73+AH$9</f>
        <v>2134</v>
      </c>
      <c r="AJ72" s="509">
        <f t="shared" si="2010"/>
        <v>2135</v>
      </c>
      <c r="AK72" s="509">
        <f t="shared" si="2010"/>
        <v>2136</v>
      </c>
      <c r="AL72" s="509">
        <f t="shared" si="2010"/>
        <v>2137</v>
      </c>
      <c r="AM72" s="509">
        <f t="shared" si="2010"/>
        <v>2138</v>
      </c>
      <c r="AN72" s="509">
        <f t="shared" si="2010"/>
        <v>2139</v>
      </c>
      <c r="AO72" s="509">
        <f t="shared" si="2010"/>
        <v>2140</v>
      </c>
      <c r="AP72" s="544">
        <f t="shared" si="2010"/>
        <v>2141</v>
      </c>
      <c r="AQ72" s="531">
        <f t="shared" si="2010"/>
        <v>2142</v>
      </c>
      <c r="AR72" s="509">
        <f t="shared" si="2010"/>
        <v>2143</v>
      </c>
      <c r="AS72" s="509">
        <f t="shared" si="2010"/>
        <v>2144</v>
      </c>
      <c r="AT72" s="509">
        <f t="shared" si="2010"/>
        <v>2145</v>
      </c>
      <c r="AU72" s="509">
        <f t="shared" si="2010"/>
        <v>2146</v>
      </c>
      <c r="AV72" s="509">
        <f t="shared" si="2010"/>
        <v>2147</v>
      </c>
      <c r="AW72" s="509">
        <f t="shared" si="2010"/>
        <v>2148</v>
      </c>
      <c r="AX72" s="509">
        <f t="shared" si="2010"/>
        <v>2149</v>
      </c>
      <c r="AY72" s="509">
        <f t="shared" si="2010"/>
        <v>2150</v>
      </c>
      <c r="AZ72" s="509">
        <f t="shared" si="2010"/>
        <v>2151</v>
      </c>
      <c r="BA72" s="509">
        <f t="shared" si="2010"/>
        <v>2152</v>
      </c>
      <c r="BB72" s="509">
        <f t="shared" si="2010"/>
        <v>2153</v>
      </c>
      <c r="BC72" s="509">
        <f t="shared" si="2010"/>
        <v>2154</v>
      </c>
      <c r="BD72" s="509">
        <f t="shared" si="2010"/>
        <v>2155</v>
      </c>
      <c r="BE72" s="509">
        <f t="shared" si="2010"/>
        <v>2156</v>
      </c>
      <c r="BF72" s="509">
        <f t="shared" si="2010"/>
        <v>2157</v>
      </c>
      <c r="BG72" s="509">
        <f t="shared" si="2010"/>
        <v>2158</v>
      </c>
      <c r="BH72" s="509">
        <f t="shared" si="2010"/>
        <v>2159</v>
      </c>
      <c r="BI72" s="509">
        <f t="shared" si="2010"/>
        <v>2160</v>
      </c>
      <c r="BJ72" s="544">
        <f t="shared" si="2010"/>
        <v>2161</v>
      </c>
      <c r="BK72" s="531">
        <f t="shared" si="2010"/>
        <v>2162</v>
      </c>
      <c r="BL72" s="531">
        <f t="shared" si="2010"/>
        <v>2163</v>
      </c>
      <c r="BM72" s="531">
        <f t="shared" si="2010"/>
        <v>2164</v>
      </c>
      <c r="BN72" s="531">
        <f t="shared" si="2010"/>
        <v>2165</v>
      </c>
      <c r="BO72" s="531">
        <f t="shared" ref="BO72:CT72" si="2011">$A73+BN$9</f>
        <v>2166</v>
      </c>
      <c r="BP72" s="531">
        <f t="shared" si="2011"/>
        <v>2167</v>
      </c>
      <c r="BQ72" s="531">
        <f t="shared" si="2011"/>
        <v>2168</v>
      </c>
      <c r="BR72" s="531">
        <f t="shared" si="2011"/>
        <v>2169</v>
      </c>
      <c r="BS72" s="531">
        <f t="shared" si="2011"/>
        <v>2170</v>
      </c>
      <c r="BT72" s="531">
        <f t="shared" si="2011"/>
        <v>2171</v>
      </c>
      <c r="BU72" s="531">
        <f t="shared" si="2011"/>
        <v>2172</v>
      </c>
      <c r="BV72" s="531">
        <f t="shared" si="2011"/>
        <v>2173</v>
      </c>
      <c r="BW72" s="531">
        <f t="shared" si="2011"/>
        <v>2174</v>
      </c>
      <c r="BX72" s="531">
        <f t="shared" si="2011"/>
        <v>2175</v>
      </c>
      <c r="BY72" s="531">
        <f t="shared" si="2011"/>
        <v>2176</v>
      </c>
      <c r="BZ72" s="531">
        <f t="shared" si="2011"/>
        <v>2177</v>
      </c>
      <c r="CA72" s="531">
        <f t="shared" si="2011"/>
        <v>2178</v>
      </c>
      <c r="CB72" s="531">
        <f t="shared" si="2011"/>
        <v>2179</v>
      </c>
      <c r="CC72" s="547">
        <f t="shared" si="2011"/>
        <v>2180</v>
      </c>
      <c r="CD72" s="531">
        <f t="shared" si="2011"/>
        <v>2181</v>
      </c>
      <c r="CE72" s="531">
        <f t="shared" si="2011"/>
        <v>2182</v>
      </c>
      <c r="CF72" s="509">
        <f t="shared" si="2011"/>
        <v>2183</v>
      </c>
      <c r="CG72" s="509">
        <f t="shared" si="2011"/>
        <v>2184</v>
      </c>
      <c r="CH72" s="509">
        <f t="shared" si="2011"/>
        <v>2185</v>
      </c>
      <c r="CI72" s="509">
        <f t="shared" si="2011"/>
        <v>2186</v>
      </c>
      <c r="CJ72" s="509">
        <f t="shared" si="2011"/>
        <v>2187</v>
      </c>
      <c r="CK72" s="509">
        <f t="shared" si="2011"/>
        <v>2188</v>
      </c>
      <c r="CL72" s="509">
        <f t="shared" si="2011"/>
        <v>2189</v>
      </c>
      <c r="CM72" s="509">
        <f t="shared" si="2011"/>
        <v>2190</v>
      </c>
      <c r="CN72" s="509">
        <f t="shared" si="2011"/>
        <v>2191</v>
      </c>
      <c r="CO72" s="509">
        <f t="shared" si="2011"/>
        <v>2192</v>
      </c>
      <c r="CP72" s="509">
        <f t="shared" si="2011"/>
        <v>2193</v>
      </c>
      <c r="CQ72" s="509">
        <f t="shared" si="2011"/>
        <v>2194</v>
      </c>
      <c r="CR72" s="509">
        <f t="shared" si="2011"/>
        <v>2195</v>
      </c>
      <c r="CS72" s="509">
        <f t="shared" si="2011"/>
        <v>2196</v>
      </c>
      <c r="CT72" s="509">
        <f t="shared" si="2011"/>
        <v>2197</v>
      </c>
      <c r="CU72" s="509">
        <f t="shared" ref="CU72:CW72" si="2012">$A73+CT$9</f>
        <v>2198</v>
      </c>
      <c r="CV72" s="509">
        <f t="shared" si="2012"/>
        <v>2199</v>
      </c>
      <c r="CW72" s="509">
        <f t="shared" si="2012"/>
        <v>2200</v>
      </c>
      <c r="CX72" s="532"/>
      <c r="CZ72" s="508"/>
      <c r="DE72" s="508"/>
      <c r="DF72" s="508"/>
      <c r="DG72" s="508"/>
      <c r="DH72" s="508"/>
      <c r="DI72" s="508"/>
      <c r="DJ72" s="508"/>
    </row>
    <row r="73" spans="1:114">
      <c r="A73" s="533">
        <v>2101</v>
      </c>
      <c r="B73" s="190" t="str">
        <f>MID($I$7,B72,1)</f>
        <v/>
      </c>
      <c r="C73" s="23" t="str">
        <f t="shared" ref="C73" si="2013">MID($I$7,C72,1)</f>
        <v/>
      </c>
      <c r="D73" s="23" t="str">
        <f t="shared" ref="D73" si="2014">MID($I$7,D72,1)</f>
        <v/>
      </c>
      <c r="E73" s="23" t="str">
        <f t="shared" ref="E73" si="2015">MID($I$7,E72,1)</f>
        <v/>
      </c>
      <c r="F73" s="23" t="str">
        <f t="shared" ref="F73" si="2016">MID($I$7,F72,1)</f>
        <v/>
      </c>
      <c r="G73" s="23" t="str">
        <f t="shared" ref="G73" si="2017">MID($I$7,G72,1)</f>
        <v/>
      </c>
      <c r="H73" s="23" t="str">
        <f t="shared" ref="H73" si="2018">MID($I$7,H72,1)</f>
        <v/>
      </c>
      <c r="I73" s="23" t="str">
        <f t="shared" ref="I73" si="2019">MID($I$7,I72,1)</f>
        <v/>
      </c>
      <c r="J73" s="23" t="str">
        <f t="shared" ref="J73" si="2020">MID($I$7,J72,1)</f>
        <v/>
      </c>
      <c r="K73" s="23" t="str">
        <f t="shared" ref="K73" si="2021">MID($I$7,K72,1)</f>
        <v/>
      </c>
      <c r="L73" s="23" t="str">
        <f t="shared" ref="L73" si="2022">MID($I$7,L72,1)</f>
        <v/>
      </c>
      <c r="M73" s="23" t="str">
        <f t="shared" ref="M73" si="2023">MID($I$7,M72,1)</f>
        <v/>
      </c>
      <c r="N73" s="23" t="str">
        <f t="shared" ref="N73" si="2024">MID($I$7,N72,1)</f>
        <v/>
      </c>
      <c r="O73" s="23" t="str">
        <f t="shared" ref="O73" si="2025">MID($I$7,O72,1)</f>
        <v/>
      </c>
      <c r="P73" s="23" t="str">
        <f t="shared" ref="P73" si="2026">MID($I$7,P72,1)</f>
        <v/>
      </c>
      <c r="Q73" s="23" t="str">
        <f t="shared" ref="Q73" si="2027">MID($I$7,Q72,1)</f>
        <v/>
      </c>
      <c r="R73" s="23" t="str">
        <f t="shared" ref="R73" si="2028">MID($I$7,R72,1)</f>
        <v/>
      </c>
      <c r="S73" s="23" t="str">
        <f t="shared" ref="S73" si="2029">MID($I$7,S72,1)</f>
        <v/>
      </c>
      <c r="T73" s="23" t="str">
        <f t="shared" ref="T73" si="2030">MID($I$7,T72,1)</f>
        <v/>
      </c>
      <c r="U73" s="23" t="str">
        <f t="shared" ref="U73" si="2031">MID($I$7,U72,1)</f>
        <v/>
      </c>
      <c r="V73" s="543" t="str">
        <f t="shared" ref="V73" si="2032">MID($I$7,V72,1)</f>
        <v/>
      </c>
      <c r="W73" s="23" t="str">
        <f t="shared" ref="W73" si="2033">MID($I$7,W72,1)</f>
        <v/>
      </c>
      <c r="X73" s="23" t="str">
        <f t="shared" ref="X73" si="2034">MID($I$7,X72,1)</f>
        <v/>
      </c>
      <c r="Y73" s="23" t="str">
        <f t="shared" ref="Y73" si="2035">MID($I$7,Y72,1)</f>
        <v/>
      </c>
      <c r="Z73" s="23" t="str">
        <f t="shared" ref="Z73" si="2036">MID($I$7,Z72,1)</f>
        <v/>
      </c>
      <c r="AA73" s="23" t="str">
        <f t="shared" ref="AA73" si="2037">MID($I$7,AA72,1)</f>
        <v/>
      </c>
      <c r="AB73" s="23" t="str">
        <f t="shared" ref="AB73" si="2038">MID($I$7,AB72,1)</f>
        <v/>
      </c>
      <c r="AC73" s="23" t="str">
        <f t="shared" ref="AC73" si="2039">MID($I$7,AC72,1)</f>
        <v/>
      </c>
      <c r="AD73" s="23" t="str">
        <f t="shared" ref="AD73" si="2040">MID($I$7,AD72,1)</f>
        <v/>
      </c>
      <c r="AE73" s="23" t="str">
        <f t="shared" ref="AE73" si="2041">MID($I$7,AE72,1)</f>
        <v/>
      </c>
      <c r="AF73" s="23" t="str">
        <f t="shared" ref="AF73" si="2042">MID($I$7,AF72,1)</f>
        <v/>
      </c>
      <c r="AG73" s="23" t="str">
        <f t="shared" ref="AG73" si="2043">MID($I$7,AG72,1)</f>
        <v/>
      </c>
      <c r="AH73" s="23" t="str">
        <f t="shared" ref="AH73" si="2044">MID($I$7,AH72,1)</f>
        <v/>
      </c>
      <c r="AI73" s="23" t="str">
        <f t="shared" ref="AI73" si="2045">MID($I$7,AI72,1)</f>
        <v/>
      </c>
      <c r="AJ73" s="23" t="str">
        <f t="shared" ref="AJ73" si="2046">MID($I$7,AJ72,1)</f>
        <v/>
      </c>
      <c r="AK73" s="23" t="str">
        <f t="shared" ref="AK73" si="2047">MID($I$7,AK72,1)</f>
        <v/>
      </c>
      <c r="AL73" s="23" t="str">
        <f t="shared" ref="AL73" si="2048">MID($I$7,AL72,1)</f>
        <v/>
      </c>
      <c r="AM73" s="23" t="str">
        <f t="shared" ref="AM73" si="2049">MID($I$7,AM72,1)</f>
        <v/>
      </c>
      <c r="AN73" s="23" t="str">
        <f t="shared" ref="AN73" si="2050">MID($I$7,AN72,1)</f>
        <v/>
      </c>
      <c r="AO73" s="23" t="str">
        <f t="shared" ref="AO73" si="2051">MID($I$7,AO72,1)</f>
        <v/>
      </c>
      <c r="AP73" s="543" t="str">
        <f t="shared" ref="AP73" si="2052">MID($I$7,AP72,1)</f>
        <v/>
      </c>
      <c r="AQ73" s="10" t="str">
        <f t="shared" ref="AQ73" si="2053">MID($I$7,AQ72,1)</f>
        <v/>
      </c>
      <c r="AR73" s="23" t="str">
        <f t="shared" ref="AR73" si="2054">MID($I$7,AR72,1)</f>
        <v/>
      </c>
      <c r="AS73" s="23" t="str">
        <f t="shared" ref="AS73" si="2055">MID($I$7,AS72,1)</f>
        <v/>
      </c>
      <c r="AT73" s="23" t="str">
        <f t="shared" ref="AT73" si="2056">MID($I$7,AT72,1)</f>
        <v/>
      </c>
      <c r="AU73" s="23" t="str">
        <f t="shared" ref="AU73" si="2057">MID($I$7,AU72,1)</f>
        <v/>
      </c>
      <c r="AV73" s="23" t="str">
        <f t="shared" ref="AV73" si="2058">MID($I$7,AV72,1)</f>
        <v/>
      </c>
      <c r="AW73" s="23" t="str">
        <f t="shared" ref="AW73" si="2059">MID($I$7,AW72,1)</f>
        <v/>
      </c>
      <c r="AX73" s="23" t="str">
        <f t="shared" ref="AX73" si="2060">MID($I$7,AX72,1)</f>
        <v/>
      </c>
      <c r="AY73" s="23" t="str">
        <f t="shared" ref="AY73" si="2061">MID($I$7,AY72,1)</f>
        <v/>
      </c>
      <c r="AZ73" s="23" t="str">
        <f t="shared" ref="AZ73" si="2062">MID($I$7,AZ72,1)</f>
        <v/>
      </c>
      <c r="BA73" s="23" t="str">
        <f t="shared" ref="BA73" si="2063">MID($I$7,BA72,1)</f>
        <v/>
      </c>
      <c r="BB73" s="23" t="str">
        <f t="shared" ref="BB73" si="2064">MID($I$7,BB72,1)</f>
        <v/>
      </c>
      <c r="BC73" s="23" t="str">
        <f t="shared" ref="BC73" si="2065">MID($I$7,BC72,1)</f>
        <v/>
      </c>
      <c r="BD73" s="23" t="str">
        <f t="shared" ref="BD73" si="2066">MID($I$7,BD72,1)</f>
        <v/>
      </c>
      <c r="BE73" s="23" t="str">
        <f t="shared" ref="BE73" si="2067">MID($I$7,BE72,1)</f>
        <v/>
      </c>
      <c r="BF73" s="23" t="str">
        <f t="shared" ref="BF73" si="2068">MID($I$7,BF72,1)</f>
        <v/>
      </c>
      <c r="BG73" s="23" t="str">
        <f t="shared" ref="BG73" si="2069">MID($I$7,BG72,1)</f>
        <v/>
      </c>
      <c r="BH73" s="23" t="str">
        <f t="shared" ref="BH73" si="2070">MID($I$7,BH72,1)</f>
        <v/>
      </c>
      <c r="BI73" s="23" t="str">
        <f t="shared" ref="BI73" si="2071">MID($I$7,BI72,1)</f>
        <v/>
      </c>
      <c r="BJ73" s="543" t="str">
        <f t="shared" ref="BJ73" si="2072">MID($I$7,BJ72,1)</f>
        <v/>
      </c>
      <c r="BK73" s="10" t="str">
        <f t="shared" ref="BK73" si="2073">MID($I$7,BK72,1)</f>
        <v/>
      </c>
      <c r="BL73" s="10" t="str">
        <f t="shared" ref="BL73" si="2074">MID($I$7,BL72,1)</f>
        <v/>
      </c>
      <c r="BM73" s="10" t="str">
        <f t="shared" ref="BM73" si="2075">MID($I$7,BM72,1)</f>
        <v/>
      </c>
      <c r="BN73" s="10" t="str">
        <f t="shared" ref="BN73" si="2076">MID($I$7,BN72,1)</f>
        <v/>
      </c>
      <c r="BO73" s="10" t="str">
        <f t="shared" ref="BO73" si="2077">MID($I$7,BO72,1)</f>
        <v/>
      </c>
      <c r="BP73" s="10" t="str">
        <f t="shared" ref="BP73" si="2078">MID($I$7,BP72,1)</f>
        <v/>
      </c>
      <c r="BQ73" s="10" t="str">
        <f t="shared" ref="BQ73" si="2079">MID($I$7,BQ72,1)</f>
        <v/>
      </c>
      <c r="BR73" s="10" t="str">
        <f t="shared" ref="BR73" si="2080">MID($I$7,BR72,1)</f>
        <v/>
      </c>
      <c r="BS73" s="10" t="str">
        <f t="shared" ref="BS73" si="2081">MID($I$7,BS72,1)</f>
        <v/>
      </c>
      <c r="BT73" s="10" t="str">
        <f t="shared" ref="BT73" si="2082">MID($I$7,BT72,1)</f>
        <v/>
      </c>
      <c r="BU73" s="10" t="str">
        <f t="shared" ref="BU73" si="2083">MID($I$7,BU72,1)</f>
        <v/>
      </c>
      <c r="BV73" s="10" t="str">
        <f t="shared" ref="BV73" si="2084">MID($I$7,BV72,1)</f>
        <v/>
      </c>
      <c r="BW73" s="10" t="str">
        <f t="shared" ref="BW73" si="2085">MID($I$7,BW72,1)</f>
        <v/>
      </c>
      <c r="BX73" s="10" t="str">
        <f t="shared" ref="BX73" si="2086">MID($I$7,BX72,1)</f>
        <v/>
      </c>
      <c r="BY73" s="10" t="str">
        <f t="shared" ref="BY73" si="2087">MID($I$7,BY72,1)</f>
        <v/>
      </c>
      <c r="BZ73" s="10" t="str">
        <f t="shared" ref="BZ73" si="2088">MID($I$7,BZ72,1)</f>
        <v/>
      </c>
      <c r="CA73" s="10" t="str">
        <f t="shared" ref="CA73" si="2089">MID($I$7,CA72,1)</f>
        <v/>
      </c>
      <c r="CB73" s="10" t="str">
        <f t="shared" ref="CB73" si="2090">MID($I$7,CB72,1)</f>
        <v/>
      </c>
      <c r="CC73" s="546" t="str">
        <f t="shared" ref="CC73" si="2091">MID($I$7,CC72,1)</f>
        <v/>
      </c>
      <c r="CD73" s="10" t="str">
        <f t="shared" ref="CD73" si="2092">MID($I$7,CD72,1)</f>
        <v/>
      </c>
      <c r="CE73" s="10" t="str">
        <f t="shared" ref="CE73" si="2093">MID($I$7,CE72,1)</f>
        <v/>
      </c>
      <c r="CF73" s="23" t="str">
        <f t="shared" ref="CF73" si="2094">MID($I$7,CF72,1)</f>
        <v/>
      </c>
      <c r="CG73" s="23" t="str">
        <f t="shared" ref="CG73" si="2095">MID($I$7,CG72,1)</f>
        <v/>
      </c>
      <c r="CH73" s="23" t="str">
        <f t="shared" ref="CH73" si="2096">MID($I$7,CH72,1)</f>
        <v/>
      </c>
      <c r="CI73" s="23" t="str">
        <f t="shared" ref="CI73" si="2097">MID($I$7,CI72,1)</f>
        <v/>
      </c>
      <c r="CJ73" s="23" t="str">
        <f t="shared" ref="CJ73" si="2098">MID($I$7,CJ72,1)</f>
        <v/>
      </c>
      <c r="CK73" s="23" t="str">
        <f t="shared" ref="CK73" si="2099">MID($I$7,CK72,1)</f>
        <v/>
      </c>
      <c r="CL73" s="23" t="str">
        <f t="shared" ref="CL73" si="2100">MID($I$7,CL72,1)</f>
        <v/>
      </c>
      <c r="CM73" s="23" t="str">
        <f t="shared" ref="CM73" si="2101">MID($I$7,CM72,1)</f>
        <v/>
      </c>
      <c r="CN73" s="23" t="str">
        <f t="shared" ref="CN73" si="2102">MID($I$7,CN72,1)</f>
        <v/>
      </c>
      <c r="CO73" s="23" t="str">
        <f t="shared" ref="CO73" si="2103">MID($I$7,CO72,1)</f>
        <v/>
      </c>
      <c r="CP73" s="23" t="str">
        <f t="shared" ref="CP73" si="2104">MID($I$7,CP72,1)</f>
        <v/>
      </c>
      <c r="CQ73" s="23" t="str">
        <f t="shared" ref="CQ73" si="2105">MID($I$7,CQ72,1)</f>
        <v/>
      </c>
      <c r="CR73" s="23" t="str">
        <f t="shared" ref="CR73" si="2106">MID($I$7,CR72,1)</f>
        <v/>
      </c>
      <c r="CS73" s="23" t="str">
        <f t="shared" ref="CS73" si="2107">MID($I$7,CS72,1)</f>
        <v/>
      </c>
      <c r="CT73" s="23" t="str">
        <f t="shared" ref="CT73" si="2108">MID($I$7,CT72,1)</f>
        <v/>
      </c>
      <c r="CU73" s="23" t="str">
        <f t="shared" ref="CU73" si="2109">MID($I$7,CU72,1)</f>
        <v/>
      </c>
      <c r="CV73" s="23" t="str">
        <f t="shared" ref="CV73" si="2110">MID($I$7,CV72,1)</f>
        <v/>
      </c>
      <c r="CW73" s="23" t="str">
        <f t="shared" ref="CW73" si="2111">MID($I$7,CW72,1)</f>
        <v/>
      </c>
      <c r="CX73" s="533">
        <f>CW72</f>
        <v>2200</v>
      </c>
    </row>
    <row r="74" spans="1:114">
      <c r="A74" s="533"/>
      <c r="B74" s="190" t="str">
        <f>IF(B73="","",IF(OR(B73="G",B73="C")=TRUE,"S",IF(OR(B73="A",B73="T")=TRUE,"W","/")))</f>
        <v/>
      </c>
      <c r="C74" s="23" t="str">
        <f t="shared" ref="C74:BN74" si="2112">IF(C73="","",IF(OR(C73="G",C73="C")=TRUE,"S",IF(OR(C73="A",C73="T")=TRUE,"W","/")))</f>
        <v/>
      </c>
      <c r="D74" s="23" t="str">
        <f t="shared" si="2112"/>
        <v/>
      </c>
      <c r="E74" s="23" t="str">
        <f t="shared" si="2112"/>
        <v/>
      </c>
      <c r="F74" s="23" t="str">
        <f t="shared" si="2112"/>
        <v/>
      </c>
      <c r="G74" s="23" t="str">
        <f t="shared" si="2112"/>
        <v/>
      </c>
      <c r="H74" s="23" t="str">
        <f t="shared" si="2112"/>
        <v/>
      </c>
      <c r="I74" s="23" t="str">
        <f t="shared" si="2112"/>
        <v/>
      </c>
      <c r="J74" s="23" t="str">
        <f t="shared" si="2112"/>
        <v/>
      </c>
      <c r="K74" s="23" t="str">
        <f t="shared" si="2112"/>
        <v/>
      </c>
      <c r="L74" s="23" t="str">
        <f t="shared" si="2112"/>
        <v/>
      </c>
      <c r="M74" s="23" t="str">
        <f t="shared" si="2112"/>
        <v/>
      </c>
      <c r="N74" s="23" t="str">
        <f t="shared" si="2112"/>
        <v/>
      </c>
      <c r="O74" s="23" t="str">
        <f t="shared" si="2112"/>
        <v/>
      </c>
      <c r="P74" s="23" t="str">
        <f t="shared" si="2112"/>
        <v/>
      </c>
      <c r="Q74" s="23" t="str">
        <f t="shared" si="2112"/>
        <v/>
      </c>
      <c r="R74" s="23" t="str">
        <f t="shared" si="2112"/>
        <v/>
      </c>
      <c r="S74" s="23" t="str">
        <f t="shared" si="2112"/>
        <v/>
      </c>
      <c r="T74" s="23" t="str">
        <f t="shared" si="2112"/>
        <v/>
      </c>
      <c r="U74" s="23" t="str">
        <f t="shared" si="2112"/>
        <v/>
      </c>
      <c r="V74" s="543" t="str">
        <f t="shared" si="2112"/>
        <v/>
      </c>
      <c r="W74" s="23" t="str">
        <f t="shared" si="2112"/>
        <v/>
      </c>
      <c r="X74" s="23" t="str">
        <f t="shared" si="2112"/>
        <v/>
      </c>
      <c r="Y74" s="23" t="str">
        <f t="shared" si="2112"/>
        <v/>
      </c>
      <c r="Z74" s="23" t="str">
        <f t="shared" si="2112"/>
        <v/>
      </c>
      <c r="AA74" s="23" t="str">
        <f t="shared" si="2112"/>
        <v/>
      </c>
      <c r="AB74" s="23" t="str">
        <f t="shared" si="2112"/>
        <v/>
      </c>
      <c r="AC74" s="23" t="str">
        <f t="shared" si="2112"/>
        <v/>
      </c>
      <c r="AD74" s="23" t="str">
        <f t="shared" si="2112"/>
        <v/>
      </c>
      <c r="AE74" s="23" t="str">
        <f t="shared" si="2112"/>
        <v/>
      </c>
      <c r="AF74" s="23" t="str">
        <f t="shared" si="2112"/>
        <v/>
      </c>
      <c r="AG74" s="23" t="str">
        <f t="shared" si="2112"/>
        <v/>
      </c>
      <c r="AH74" s="23" t="str">
        <f t="shared" si="2112"/>
        <v/>
      </c>
      <c r="AI74" s="23" t="str">
        <f t="shared" si="2112"/>
        <v/>
      </c>
      <c r="AJ74" s="23" t="str">
        <f t="shared" si="2112"/>
        <v/>
      </c>
      <c r="AK74" s="23" t="str">
        <f t="shared" si="2112"/>
        <v/>
      </c>
      <c r="AL74" s="23" t="str">
        <f t="shared" si="2112"/>
        <v/>
      </c>
      <c r="AM74" s="23" t="str">
        <f t="shared" si="2112"/>
        <v/>
      </c>
      <c r="AN74" s="23" t="str">
        <f t="shared" si="2112"/>
        <v/>
      </c>
      <c r="AO74" s="23" t="str">
        <f t="shared" si="2112"/>
        <v/>
      </c>
      <c r="AP74" s="543" t="str">
        <f t="shared" si="2112"/>
        <v/>
      </c>
      <c r="AQ74" s="10" t="str">
        <f t="shared" si="2112"/>
        <v/>
      </c>
      <c r="AR74" s="23" t="str">
        <f t="shared" si="2112"/>
        <v/>
      </c>
      <c r="AS74" s="23" t="str">
        <f t="shared" si="2112"/>
        <v/>
      </c>
      <c r="AT74" s="23" t="str">
        <f t="shared" si="2112"/>
        <v/>
      </c>
      <c r="AU74" s="23" t="str">
        <f t="shared" si="2112"/>
        <v/>
      </c>
      <c r="AV74" s="23" t="str">
        <f t="shared" si="2112"/>
        <v/>
      </c>
      <c r="AW74" s="23" t="str">
        <f t="shared" si="2112"/>
        <v/>
      </c>
      <c r="AX74" s="23" t="str">
        <f t="shared" si="2112"/>
        <v/>
      </c>
      <c r="AY74" s="23" t="str">
        <f t="shared" si="2112"/>
        <v/>
      </c>
      <c r="AZ74" s="23" t="str">
        <f t="shared" si="2112"/>
        <v/>
      </c>
      <c r="BA74" s="23" t="str">
        <f t="shared" si="2112"/>
        <v/>
      </c>
      <c r="BB74" s="23" t="str">
        <f t="shared" si="2112"/>
        <v/>
      </c>
      <c r="BC74" s="23" t="str">
        <f t="shared" si="2112"/>
        <v/>
      </c>
      <c r="BD74" s="23" t="str">
        <f t="shared" si="2112"/>
        <v/>
      </c>
      <c r="BE74" s="23" t="str">
        <f t="shared" si="2112"/>
        <v/>
      </c>
      <c r="BF74" s="23" t="str">
        <f t="shared" si="2112"/>
        <v/>
      </c>
      <c r="BG74" s="23" t="str">
        <f t="shared" si="2112"/>
        <v/>
      </c>
      <c r="BH74" s="23" t="str">
        <f t="shared" si="2112"/>
        <v/>
      </c>
      <c r="BI74" s="23" t="str">
        <f t="shared" si="2112"/>
        <v/>
      </c>
      <c r="BJ74" s="543" t="str">
        <f t="shared" si="2112"/>
        <v/>
      </c>
      <c r="BK74" s="10" t="str">
        <f t="shared" si="2112"/>
        <v/>
      </c>
      <c r="BL74" s="10" t="str">
        <f t="shared" si="2112"/>
        <v/>
      </c>
      <c r="BM74" s="10" t="str">
        <f t="shared" si="2112"/>
        <v/>
      </c>
      <c r="BN74" s="10" t="str">
        <f t="shared" si="2112"/>
        <v/>
      </c>
      <c r="BO74" s="10" t="str">
        <f t="shared" ref="BO74:CW74" si="2113">IF(BO73="","",IF(OR(BO73="G",BO73="C")=TRUE,"S",IF(OR(BO73="A",BO73="T")=TRUE,"W","/")))</f>
        <v/>
      </c>
      <c r="BP74" s="10" t="str">
        <f t="shared" si="2113"/>
        <v/>
      </c>
      <c r="BQ74" s="10" t="str">
        <f t="shared" si="2113"/>
        <v/>
      </c>
      <c r="BR74" s="10" t="str">
        <f t="shared" si="2113"/>
        <v/>
      </c>
      <c r="BS74" s="10" t="str">
        <f t="shared" si="2113"/>
        <v/>
      </c>
      <c r="BT74" s="10" t="str">
        <f t="shared" si="2113"/>
        <v/>
      </c>
      <c r="BU74" s="10" t="str">
        <f t="shared" si="2113"/>
        <v/>
      </c>
      <c r="BV74" s="10" t="str">
        <f t="shared" si="2113"/>
        <v/>
      </c>
      <c r="BW74" s="10" t="str">
        <f t="shared" si="2113"/>
        <v/>
      </c>
      <c r="BX74" s="10" t="str">
        <f t="shared" si="2113"/>
        <v/>
      </c>
      <c r="BY74" s="10" t="str">
        <f t="shared" si="2113"/>
        <v/>
      </c>
      <c r="BZ74" s="10" t="str">
        <f t="shared" si="2113"/>
        <v/>
      </c>
      <c r="CA74" s="10" t="str">
        <f t="shared" si="2113"/>
        <v/>
      </c>
      <c r="CB74" s="10" t="str">
        <f t="shared" si="2113"/>
        <v/>
      </c>
      <c r="CC74" s="546" t="str">
        <f t="shared" si="2113"/>
        <v/>
      </c>
      <c r="CD74" s="10" t="str">
        <f t="shared" si="2113"/>
        <v/>
      </c>
      <c r="CE74" s="10" t="str">
        <f t="shared" si="2113"/>
        <v/>
      </c>
      <c r="CF74" s="23" t="str">
        <f t="shared" si="2113"/>
        <v/>
      </c>
      <c r="CG74" s="23" t="str">
        <f t="shared" si="2113"/>
        <v/>
      </c>
      <c r="CH74" s="23" t="str">
        <f t="shared" si="2113"/>
        <v/>
      </c>
      <c r="CI74" s="23" t="str">
        <f t="shared" si="2113"/>
        <v/>
      </c>
      <c r="CJ74" s="23" t="str">
        <f t="shared" si="2113"/>
        <v/>
      </c>
      <c r="CK74" s="23" t="str">
        <f t="shared" si="2113"/>
        <v/>
      </c>
      <c r="CL74" s="23" t="str">
        <f t="shared" si="2113"/>
        <v/>
      </c>
      <c r="CM74" s="23" t="str">
        <f t="shared" si="2113"/>
        <v/>
      </c>
      <c r="CN74" s="23" t="str">
        <f t="shared" si="2113"/>
        <v/>
      </c>
      <c r="CO74" s="23" t="str">
        <f t="shared" si="2113"/>
        <v/>
      </c>
      <c r="CP74" s="23" t="str">
        <f t="shared" si="2113"/>
        <v/>
      </c>
      <c r="CQ74" s="23" t="str">
        <f t="shared" si="2113"/>
        <v/>
      </c>
      <c r="CR74" s="23" t="str">
        <f t="shared" si="2113"/>
        <v/>
      </c>
      <c r="CS74" s="23" t="str">
        <f t="shared" si="2113"/>
        <v/>
      </c>
      <c r="CT74" s="23" t="str">
        <f t="shared" si="2113"/>
        <v/>
      </c>
      <c r="CU74" s="23" t="str">
        <f t="shared" si="2113"/>
        <v/>
      </c>
      <c r="CV74" s="23" t="str">
        <f t="shared" si="2113"/>
        <v/>
      </c>
      <c r="CW74" s="23" t="str">
        <f t="shared" si="2113"/>
        <v/>
      </c>
      <c r="CX74" s="533"/>
    </row>
    <row r="75" spans="1:114" s="510" customFormat="1">
      <c r="A75" s="532"/>
      <c r="B75" s="530">
        <f>$A76</f>
        <v>2201</v>
      </c>
      <c r="C75" s="509">
        <f t="shared" ref="C75:AH75" si="2114">$A76+B$9</f>
        <v>2202</v>
      </c>
      <c r="D75" s="509">
        <f t="shared" si="2114"/>
        <v>2203</v>
      </c>
      <c r="E75" s="509">
        <f t="shared" si="2114"/>
        <v>2204</v>
      </c>
      <c r="F75" s="509">
        <f t="shared" si="2114"/>
        <v>2205</v>
      </c>
      <c r="G75" s="509">
        <f t="shared" si="2114"/>
        <v>2206</v>
      </c>
      <c r="H75" s="509">
        <f t="shared" si="2114"/>
        <v>2207</v>
      </c>
      <c r="I75" s="509">
        <f t="shared" si="2114"/>
        <v>2208</v>
      </c>
      <c r="J75" s="509">
        <f t="shared" si="2114"/>
        <v>2209</v>
      </c>
      <c r="K75" s="509">
        <f t="shared" si="2114"/>
        <v>2210</v>
      </c>
      <c r="L75" s="509">
        <f t="shared" si="2114"/>
        <v>2211</v>
      </c>
      <c r="M75" s="509">
        <f t="shared" si="2114"/>
        <v>2212</v>
      </c>
      <c r="N75" s="509">
        <f t="shared" si="2114"/>
        <v>2213</v>
      </c>
      <c r="O75" s="509">
        <f t="shared" si="2114"/>
        <v>2214</v>
      </c>
      <c r="P75" s="509">
        <f t="shared" si="2114"/>
        <v>2215</v>
      </c>
      <c r="Q75" s="509">
        <f t="shared" si="2114"/>
        <v>2216</v>
      </c>
      <c r="R75" s="509">
        <f t="shared" si="2114"/>
        <v>2217</v>
      </c>
      <c r="S75" s="509">
        <f t="shared" si="2114"/>
        <v>2218</v>
      </c>
      <c r="T75" s="509">
        <f t="shared" si="2114"/>
        <v>2219</v>
      </c>
      <c r="U75" s="509">
        <f t="shared" si="2114"/>
        <v>2220</v>
      </c>
      <c r="V75" s="544">
        <f t="shared" si="2114"/>
        <v>2221</v>
      </c>
      <c r="W75" s="509">
        <f t="shared" si="2114"/>
        <v>2222</v>
      </c>
      <c r="X75" s="509">
        <f t="shared" si="2114"/>
        <v>2223</v>
      </c>
      <c r="Y75" s="509">
        <f t="shared" si="2114"/>
        <v>2224</v>
      </c>
      <c r="Z75" s="509">
        <f t="shared" si="2114"/>
        <v>2225</v>
      </c>
      <c r="AA75" s="509">
        <f t="shared" si="2114"/>
        <v>2226</v>
      </c>
      <c r="AB75" s="509">
        <f t="shared" si="2114"/>
        <v>2227</v>
      </c>
      <c r="AC75" s="509">
        <f t="shared" si="2114"/>
        <v>2228</v>
      </c>
      <c r="AD75" s="509">
        <f t="shared" si="2114"/>
        <v>2229</v>
      </c>
      <c r="AE75" s="509">
        <f t="shared" si="2114"/>
        <v>2230</v>
      </c>
      <c r="AF75" s="509">
        <f t="shared" si="2114"/>
        <v>2231</v>
      </c>
      <c r="AG75" s="509">
        <f t="shared" si="2114"/>
        <v>2232</v>
      </c>
      <c r="AH75" s="509">
        <f t="shared" si="2114"/>
        <v>2233</v>
      </c>
      <c r="AI75" s="509">
        <f t="shared" ref="AI75:BN75" si="2115">$A76+AH$9</f>
        <v>2234</v>
      </c>
      <c r="AJ75" s="509">
        <f t="shared" si="2115"/>
        <v>2235</v>
      </c>
      <c r="AK75" s="509">
        <f t="shared" si="2115"/>
        <v>2236</v>
      </c>
      <c r="AL75" s="509">
        <f t="shared" si="2115"/>
        <v>2237</v>
      </c>
      <c r="AM75" s="509">
        <f t="shared" si="2115"/>
        <v>2238</v>
      </c>
      <c r="AN75" s="509">
        <f t="shared" si="2115"/>
        <v>2239</v>
      </c>
      <c r="AO75" s="509">
        <f t="shared" si="2115"/>
        <v>2240</v>
      </c>
      <c r="AP75" s="544">
        <f t="shared" si="2115"/>
        <v>2241</v>
      </c>
      <c r="AQ75" s="531">
        <f t="shared" si="2115"/>
        <v>2242</v>
      </c>
      <c r="AR75" s="509">
        <f t="shared" si="2115"/>
        <v>2243</v>
      </c>
      <c r="AS75" s="509">
        <f t="shared" si="2115"/>
        <v>2244</v>
      </c>
      <c r="AT75" s="509">
        <f t="shared" si="2115"/>
        <v>2245</v>
      </c>
      <c r="AU75" s="509">
        <f t="shared" si="2115"/>
        <v>2246</v>
      </c>
      <c r="AV75" s="509">
        <f t="shared" si="2115"/>
        <v>2247</v>
      </c>
      <c r="AW75" s="509">
        <f t="shared" si="2115"/>
        <v>2248</v>
      </c>
      <c r="AX75" s="509">
        <f t="shared" si="2115"/>
        <v>2249</v>
      </c>
      <c r="AY75" s="509">
        <f t="shared" si="2115"/>
        <v>2250</v>
      </c>
      <c r="AZ75" s="509">
        <f t="shared" si="2115"/>
        <v>2251</v>
      </c>
      <c r="BA75" s="509">
        <f t="shared" si="2115"/>
        <v>2252</v>
      </c>
      <c r="BB75" s="509">
        <f t="shared" si="2115"/>
        <v>2253</v>
      </c>
      <c r="BC75" s="509">
        <f t="shared" si="2115"/>
        <v>2254</v>
      </c>
      <c r="BD75" s="509">
        <f t="shared" si="2115"/>
        <v>2255</v>
      </c>
      <c r="BE75" s="509">
        <f t="shared" si="2115"/>
        <v>2256</v>
      </c>
      <c r="BF75" s="509">
        <f t="shared" si="2115"/>
        <v>2257</v>
      </c>
      <c r="BG75" s="509">
        <f t="shared" si="2115"/>
        <v>2258</v>
      </c>
      <c r="BH75" s="509">
        <f t="shared" si="2115"/>
        <v>2259</v>
      </c>
      <c r="BI75" s="509">
        <f t="shared" si="2115"/>
        <v>2260</v>
      </c>
      <c r="BJ75" s="544">
        <f t="shared" si="2115"/>
        <v>2261</v>
      </c>
      <c r="BK75" s="531">
        <f t="shared" si="2115"/>
        <v>2262</v>
      </c>
      <c r="BL75" s="531">
        <f t="shared" si="2115"/>
        <v>2263</v>
      </c>
      <c r="BM75" s="531">
        <f t="shared" si="2115"/>
        <v>2264</v>
      </c>
      <c r="BN75" s="531">
        <f t="shared" si="2115"/>
        <v>2265</v>
      </c>
      <c r="BO75" s="531">
        <f t="shared" ref="BO75:CT75" si="2116">$A76+BN$9</f>
        <v>2266</v>
      </c>
      <c r="BP75" s="531">
        <f t="shared" si="2116"/>
        <v>2267</v>
      </c>
      <c r="BQ75" s="531">
        <f t="shared" si="2116"/>
        <v>2268</v>
      </c>
      <c r="BR75" s="531">
        <f t="shared" si="2116"/>
        <v>2269</v>
      </c>
      <c r="BS75" s="531">
        <f t="shared" si="2116"/>
        <v>2270</v>
      </c>
      <c r="BT75" s="531">
        <f t="shared" si="2116"/>
        <v>2271</v>
      </c>
      <c r="BU75" s="531">
        <f t="shared" si="2116"/>
        <v>2272</v>
      </c>
      <c r="BV75" s="531">
        <f t="shared" si="2116"/>
        <v>2273</v>
      </c>
      <c r="BW75" s="531">
        <f t="shared" si="2116"/>
        <v>2274</v>
      </c>
      <c r="BX75" s="531">
        <f t="shared" si="2116"/>
        <v>2275</v>
      </c>
      <c r="BY75" s="531">
        <f t="shared" si="2116"/>
        <v>2276</v>
      </c>
      <c r="BZ75" s="531">
        <f t="shared" si="2116"/>
        <v>2277</v>
      </c>
      <c r="CA75" s="531">
        <f t="shared" si="2116"/>
        <v>2278</v>
      </c>
      <c r="CB75" s="531">
        <f t="shared" si="2116"/>
        <v>2279</v>
      </c>
      <c r="CC75" s="547">
        <f t="shared" si="2116"/>
        <v>2280</v>
      </c>
      <c r="CD75" s="531">
        <f t="shared" si="2116"/>
        <v>2281</v>
      </c>
      <c r="CE75" s="531">
        <f t="shared" si="2116"/>
        <v>2282</v>
      </c>
      <c r="CF75" s="509">
        <f t="shared" si="2116"/>
        <v>2283</v>
      </c>
      <c r="CG75" s="509">
        <f t="shared" si="2116"/>
        <v>2284</v>
      </c>
      <c r="CH75" s="509">
        <f t="shared" si="2116"/>
        <v>2285</v>
      </c>
      <c r="CI75" s="509">
        <f t="shared" si="2116"/>
        <v>2286</v>
      </c>
      <c r="CJ75" s="509">
        <f t="shared" si="2116"/>
        <v>2287</v>
      </c>
      <c r="CK75" s="509">
        <f t="shared" si="2116"/>
        <v>2288</v>
      </c>
      <c r="CL75" s="509">
        <f t="shared" si="2116"/>
        <v>2289</v>
      </c>
      <c r="CM75" s="509">
        <f t="shared" si="2116"/>
        <v>2290</v>
      </c>
      <c r="CN75" s="509">
        <f t="shared" si="2116"/>
        <v>2291</v>
      </c>
      <c r="CO75" s="509">
        <f t="shared" si="2116"/>
        <v>2292</v>
      </c>
      <c r="CP75" s="509">
        <f t="shared" si="2116"/>
        <v>2293</v>
      </c>
      <c r="CQ75" s="509">
        <f t="shared" si="2116"/>
        <v>2294</v>
      </c>
      <c r="CR75" s="509">
        <f t="shared" si="2116"/>
        <v>2295</v>
      </c>
      <c r="CS75" s="509">
        <f t="shared" si="2116"/>
        <v>2296</v>
      </c>
      <c r="CT75" s="509">
        <f t="shared" si="2116"/>
        <v>2297</v>
      </c>
      <c r="CU75" s="509">
        <f t="shared" ref="CU75:CW75" si="2117">$A76+CT$9</f>
        <v>2298</v>
      </c>
      <c r="CV75" s="509">
        <f t="shared" si="2117"/>
        <v>2299</v>
      </c>
      <c r="CW75" s="509">
        <f t="shared" si="2117"/>
        <v>2300</v>
      </c>
      <c r="CX75" s="532"/>
      <c r="CZ75" s="508"/>
      <c r="DE75" s="508"/>
      <c r="DF75" s="508"/>
      <c r="DG75" s="508"/>
      <c r="DH75" s="508"/>
      <c r="DI75" s="508"/>
      <c r="DJ75" s="508"/>
    </row>
    <row r="76" spans="1:114">
      <c r="A76" s="533">
        <v>2201</v>
      </c>
      <c r="B76" s="190" t="str">
        <f>MID($I$7,B75,1)</f>
        <v/>
      </c>
      <c r="C76" s="23" t="str">
        <f t="shared" ref="C76" si="2118">MID($I$7,C75,1)</f>
        <v/>
      </c>
      <c r="D76" s="23" t="str">
        <f t="shared" ref="D76" si="2119">MID($I$7,D75,1)</f>
        <v/>
      </c>
      <c r="E76" s="23" t="str">
        <f t="shared" ref="E76" si="2120">MID($I$7,E75,1)</f>
        <v/>
      </c>
      <c r="F76" s="23" t="str">
        <f t="shared" ref="F76" si="2121">MID($I$7,F75,1)</f>
        <v/>
      </c>
      <c r="G76" s="23" t="str">
        <f t="shared" ref="G76" si="2122">MID($I$7,G75,1)</f>
        <v/>
      </c>
      <c r="H76" s="23" t="str">
        <f t="shared" ref="H76" si="2123">MID($I$7,H75,1)</f>
        <v/>
      </c>
      <c r="I76" s="23" t="str">
        <f t="shared" ref="I76" si="2124">MID($I$7,I75,1)</f>
        <v/>
      </c>
      <c r="J76" s="23" t="str">
        <f t="shared" ref="J76" si="2125">MID($I$7,J75,1)</f>
        <v/>
      </c>
      <c r="K76" s="23" t="str">
        <f t="shared" ref="K76" si="2126">MID($I$7,K75,1)</f>
        <v/>
      </c>
      <c r="L76" s="23" t="str">
        <f t="shared" ref="L76" si="2127">MID($I$7,L75,1)</f>
        <v/>
      </c>
      <c r="M76" s="23" t="str">
        <f t="shared" ref="M76" si="2128">MID($I$7,M75,1)</f>
        <v/>
      </c>
      <c r="N76" s="23" t="str">
        <f t="shared" ref="N76" si="2129">MID($I$7,N75,1)</f>
        <v/>
      </c>
      <c r="O76" s="23" t="str">
        <f t="shared" ref="O76" si="2130">MID($I$7,O75,1)</f>
        <v/>
      </c>
      <c r="P76" s="23" t="str">
        <f t="shared" ref="P76" si="2131">MID($I$7,P75,1)</f>
        <v/>
      </c>
      <c r="Q76" s="23" t="str">
        <f t="shared" ref="Q76" si="2132">MID($I$7,Q75,1)</f>
        <v/>
      </c>
      <c r="R76" s="23" t="str">
        <f t="shared" ref="R76" si="2133">MID($I$7,R75,1)</f>
        <v/>
      </c>
      <c r="S76" s="23" t="str">
        <f t="shared" ref="S76" si="2134">MID($I$7,S75,1)</f>
        <v/>
      </c>
      <c r="T76" s="23" t="str">
        <f t="shared" ref="T76" si="2135">MID($I$7,T75,1)</f>
        <v/>
      </c>
      <c r="U76" s="23" t="str">
        <f t="shared" ref="U76" si="2136">MID($I$7,U75,1)</f>
        <v/>
      </c>
      <c r="V76" s="543" t="str">
        <f t="shared" ref="V76" si="2137">MID($I$7,V75,1)</f>
        <v/>
      </c>
      <c r="W76" s="23" t="str">
        <f t="shared" ref="W76" si="2138">MID($I$7,W75,1)</f>
        <v/>
      </c>
      <c r="X76" s="23" t="str">
        <f t="shared" ref="X76" si="2139">MID($I$7,X75,1)</f>
        <v/>
      </c>
      <c r="Y76" s="23" t="str">
        <f t="shared" ref="Y76" si="2140">MID($I$7,Y75,1)</f>
        <v/>
      </c>
      <c r="Z76" s="23" t="str">
        <f t="shared" ref="Z76" si="2141">MID($I$7,Z75,1)</f>
        <v/>
      </c>
      <c r="AA76" s="23" t="str">
        <f t="shared" ref="AA76" si="2142">MID($I$7,AA75,1)</f>
        <v/>
      </c>
      <c r="AB76" s="23" t="str">
        <f t="shared" ref="AB76" si="2143">MID($I$7,AB75,1)</f>
        <v/>
      </c>
      <c r="AC76" s="23" t="str">
        <f t="shared" ref="AC76" si="2144">MID($I$7,AC75,1)</f>
        <v/>
      </c>
      <c r="AD76" s="23" t="str">
        <f t="shared" ref="AD76" si="2145">MID($I$7,AD75,1)</f>
        <v/>
      </c>
      <c r="AE76" s="23" t="str">
        <f t="shared" ref="AE76" si="2146">MID($I$7,AE75,1)</f>
        <v/>
      </c>
      <c r="AF76" s="23" t="str">
        <f t="shared" ref="AF76" si="2147">MID($I$7,AF75,1)</f>
        <v/>
      </c>
      <c r="AG76" s="23" t="str">
        <f t="shared" ref="AG76" si="2148">MID($I$7,AG75,1)</f>
        <v/>
      </c>
      <c r="AH76" s="23" t="str">
        <f t="shared" ref="AH76" si="2149">MID($I$7,AH75,1)</f>
        <v/>
      </c>
      <c r="AI76" s="23" t="str">
        <f t="shared" ref="AI76" si="2150">MID($I$7,AI75,1)</f>
        <v/>
      </c>
      <c r="AJ76" s="23" t="str">
        <f t="shared" ref="AJ76" si="2151">MID($I$7,AJ75,1)</f>
        <v/>
      </c>
      <c r="AK76" s="23" t="str">
        <f t="shared" ref="AK76" si="2152">MID($I$7,AK75,1)</f>
        <v/>
      </c>
      <c r="AL76" s="23" t="str">
        <f t="shared" ref="AL76" si="2153">MID($I$7,AL75,1)</f>
        <v/>
      </c>
      <c r="AM76" s="23" t="str">
        <f t="shared" ref="AM76" si="2154">MID($I$7,AM75,1)</f>
        <v/>
      </c>
      <c r="AN76" s="23" t="str">
        <f t="shared" ref="AN76" si="2155">MID($I$7,AN75,1)</f>
        <v/>
      </c>
      <c r="AO76" s="23" t="str">
        <f t="shared" ref="AO76" si="2156">MID($I$7,AO75,1)</f>
        <v/>
      </c>
      <c r="AP76" s="543" t="str">
        <f t="shared" ref="AP76" si="2157">MID($I$7,AP75,1)</f>
        <v/>
      </c>
      <c r="AQ76" s="10" t="str">
        <f t="shared" ref="AQ76" si="2158">MID($I$7,AQ75,1)</f>
        <v/>
      </c>
      <c r="AR76" s="23" t="str">
        <f t="shared" ref="AR76" si="2159">MID($I$7,AR75,1)</f>
        <v/>
      </c>
      <c r="AS76" s="23" t="str">
        <f t="shared" ref="AS76" si="2160">MID($I$7,AS75,1)</f>
        <v/>
      </c>
      <c r="AT76" s="23" t="str">
        <f t="shared" ref="AT76" si="2161">MID($I$7,AT75,1)</f>
        <v/>
      </c>
      <c r="AU76" s="23" t="str">
        <f t="shared" ref="AU76" si="2162">MID($I$7,AU75,1)</f>
        <v/>
      </c>
      <c r="AV76" s="23" t="str">
        <f t="shared" ref="AV76" si="2163">MID($I$7,AV75,1)</f>
        <v/>
      </c>
      <c r="AW76" s="23" t="str">
        <f t="shared" ref="AW76" si="2164">MID($I$7,AW75,1)</f>
        <v/>
      </c>
      <c r="AX76" s="23" t="str">
        <f t="shared" ref="AX76" si="2165">MID($I$7,AX75,1)</f>
        <v/>
      </c>
      <c r="AY76" s="23" t="str">
        <f t="shared" ref="AY76" si="2166">MID($I$7,AY75,1)</f>
        <v/>
      </c>
      <c r="AZ76" s="23" t="str">
        <f t="shared" ref="AZ76" si="2167">MID($I$7,AZ75,1)</f>
        <v/>
      </c>
      <c r="BA76" s="23" t="str">
        <f t="shared" ref="BA76" si="2168">MID($I$7,BA75,1)</f>
        <v/>
      </c>
      <c r="BB76" s="23" t="str">
        <f t="shared" ref="BB76" si="2169">MID($I$7,BB75,1)</f>
        <v/>
      </c>
      <c r="BC76" s="23" t="str">
        <f t="shared" ref="BC76" si="2170">MID($I$7,BC75,1)</f>
        <v/>
      </c>
      <c r="BD76" s="23" t="str">
        <f t="shared" ref="BD76" si="2171">MID($I$7,BD75,1)</f>
        <v/>
      </c>
      <c r="BE76" s="23" t="str">
        <f t="shared" ref="BE76" si="2172">MID($I$7,BE75,1)</f>
        <v/>
      </c>
      <c r="BF76" s="23" t="str">
        <f t="shared" ref="BF76" si="2173">MID($I$7,BF75,1)</f>
        <v/>
      </c>
      <c r="BG76" s="23" t="str">
        <f t="shared" ref="BG76" si="2174">MID($I$7,BG75,1)</f>
        <v/>
      </c>
      <c r="BH76" s="23" t="str">
        <f t="shared" ref="BH76" si="2175">MID($I$7,BH75,1)</f>
        <v/>
      </c>
      <c r="BI76" s="23" t="str">
        <f t="shared" ref="BI76" si="2176">MID($I$7,BI75,1)</f>
        <v/>
      </c>
      <c r="BJ76" s="543" t="str">
        <f t="shared" ref="BJ76" si="2177">MID($I$7,BJ75,1)</f>
        <v/>
      </c>
      <c r="BK76" s="10" t="str">
        <f t="shared" ref="BK76" si="2178">MID($I$7,BK75,1)</f>
        <v/>
      </c>
      <c r="BL76" s="10" t="str">
        <f t="shared" ref="BL76" si="2179">MID($I$7,BL75,1)</f>
        <v/>
      </c>
      <c r="BM76" s="10" t="str">
        <f t="shared" ref="BM76" si="2180">MID($I$7,BM75,1)</f>
        <v/>
      </c>
      <c r="BN76" s="10" t="str">
        <f t="shared" ref="BN76" si="2181">MID($I$7,BN75,1)</f>
        <v/>
      </c>
      <c r="BO76" s="10" t="str">
        <f t="shared" ref="BO76" si="2182">MID($I$7,BO75,1)</f>
        <v/>
      </c>
      <c r="BP76" s="10" t="str">
        <f t="shared" ref="BP76" si="2183">MID($I$7,BP75,1)</f>
        <v/>
      </c>
      <c r="BQ76" s="10" t="str">
        <f t="shared" ref="BQ76" si="2184">MID($I$7,BQ75,1)</f>
        <v/>
      </c>
      <c r="BR76" s="10" t="str">
        <f t="shared" ref="BR76" si="2185">MID($I$7,BR75,1)</f>
        <v/>
      </c>
      <c r="BS76" s="10" t="str">
        <f t="shared" ref="BS76" si="2186">MID($I$7,BS75,1)</f>
        <v/>
      </c>
      <c r="BT76" s="10" t="str">
        <f t="shared" ref="BT76" si="2187">MID($I$7,BT75,1)</f>
        <v/>
      </c>
      <c r="BU76" s="10" t="str">
        <f t="shared" ref="BU76" si="2188">MID($I$7,BU75,1)</f>
        <v/>
      </c>
      <c r="BV76" s="10" t="str">
        <f t="shared" ref="BV76" si="2189">MID($I$7,BV75,1)</f>
        <v/>
      </c>
      <c r="BW76" s="10" t="str">
        <f t="shared" ref="BW76" si="2190">MID($I$7,BW75,1)</f>
        <v/>
      </c>
      <c r="BX76" s="10" t="str">
        <f t="shared" ref="BX76" si="2191">MID($I$7,BX75,1)</f>
        <v/>
      </c>
      <c r="BY76" s="10" t="str">
        <f t="shared" ref="BY76" si="2192">MID($I$7,BY75,1)</f>
        <v/>
      </c>
      <c r="BZ76" s="10" t="str">
        <f t="shared" ref="BZ76" si="2193">MID($I$7,BZ75,1)</f>
        <v/>
      </c>
      <c r="CA76" s="10" t="str">
        <f t="shared" ref="CA76" si="2194">MID($I$7,CA75,1)</f>
        <v/>
      </c>
      <c r="CB76" s="10" t="str">
        <f t="shared" ref="CB76" si="2195">MID($I$7,CB75,1)</f>
        <v/>
      </c>
      <c r="CC76" s="546" t="str">
        <f t="shared" ref="CC76" si="2196">MID($I$7,CC75,1)</f>
        <v/>
      </c>
      <c r="CD76" s="10" t="str">
        <f t="shared" ref="CD76" si="2197">MID($I$7,CD75,1)</f>
        <v/>
      </c>
      <c r="CE76" s="10" t="str">
        <f t="shared" ref="CE76" si="2198">MID($I$7,CE75,1)</f>
        <v/>
      </c>
      <c r="CF76" s="23" t="str">
        <f t="shared" ref="CF76" si="2199">MID($I$7,CF75,1)</f>
        <v/>
      </c>
      <c r="CG76" s="23" t="str">
        <f t="shared" ref="CG76" si="2200">MID($I$7,CG75,1)</f>
        <v/>
      </c>
      <c r="CH76" s="23" t="str">
        <f t="shared" ref="CH76" si="2201">MID($I$7,CH75,1)</f>
        <v/>
      </c>
      <c r="CI76" s="23" t="str">
        <f t="shared" ref="CI76" si="2202">MID($I$7,CI75,1)</f>
        <v/>
      </c>
      <c r="CJ76" s="23" t="str">
        <f t="shared" ref="CJ76" si="2203">MID($I$7,CJ75,1)</f>
        <v/>
      </c>
      <c r="CK76" s="23" t="str">
        <f t="shared" ref="CK76" si="2204">MID($I$7,CK75,1)</f>
        <v/>
      </c>
      <c r="CL76" s="23" t="str">
        <f t="shared" ref="CL76" si="2205">MID($I$7,CL75,1)</f>
        <v/>
      </c>
      <c r="CM76" s="23" t="str">
        <f t="shared" ref="CM76" si="2206">MID($I$7,CM75,1)</f>
        <v/>
      </c>
      <c r="CN76" s="23" t="str">
        <f t="shared" ref="CN76" si="2207">MID($I$7,CN75,1)</f>
        <v/>
      </c>
      <c r="CO76" s="23" t="str">
        <f t="shared" ref="CO76" si="2208">MID($I$7,CO75,1)</f>
        <v/>
      </c>
      <c r="CP76" s="23" t="str">
        <f t="shared" ref="CP76" si="2209">MID($I$7,CP75,1)</f>
        <v/>
      </c>
      <c r="CQ76" s="23" t="str">
        <f t="shared" ref="CQ76" si="2210">MID($I$7,CQ75,1)</f>
        <v/>
      </c>
      <c r="CR76" s="23" t="str">
        <f t="shared" ref="CR76" si="2211">MID($I$7,CR75,1)</f>
        <v/>
      </c>
      <c r="CS76" s="23" t="str">
        <f t="shared" ref="CS76" si="2212">MID($I$7,CS75,1)</f>
        <v/>
      </c>
      <c r="CT76" s="23" t="str">
        <f t="shared" ref="CT76" si="2213">MID($I$7,CT75,1)</f>
        <v/>
      </c>
      <c r="CU76" s="23" t="str">
        <f t="shared" ref="CU76" si="2214">MID($I$7,CU75,1)</f>
        <v/>
      </c>
      <c r="CV76" s="23" t="str">
        <f t="shared" ref="CV76" si="2215">MID($I$7,CV75,1)</f>
        <v/>
      </c>
      <c r="CW76" s="23" t="str">
        <f t="shared" ref="CW76" si="2216">MID($I$7,CW75,1)</f>
        <v/>
      </c>
      <c r="CX76" s="533">
        <f>CW75</f>
        <v>2300</v>
      </c>
    </row>
    <row r="77" spans="1:114">
      <c r="A77" s="533"/>
      <c r="B77" s="190" t="str">
        <f>IF(B76="","",IF(OR(B76="G",B76="C")=TRUE,"S",IF(OR(B76="A",B76="T")=TRUE,"W","/")))</f>
        <v/>
      </c>
      <c r="C77" s="23" t="str">
        <f t="shared" ref="C77:BN77" si="2217">IF(C76="","",IF(OR(C76="G",C76="C")=TRUE,"S",IF(OR(C76="A",C76="T")=TRUE,"W","/")))</f>
        <v/>
      </c>
      <c r="D77" s="23" t="str">
        <f t="shared" si="2217"/>
        <v/>
      </c>
      <c r="E77" s="23" t="str">
        <f t="shared" si="2217"/>
        <v/>
      </c>
      <c r="F77" s="23" t="str">
        <f t="shared" si="2217"/>
        <v/>
      </c>
      <c r="G77" s="23" t="str">
        <f t="shared" si="2217"/>
        <v/>
      </c>
      <c r="H77" s="23" t="str">
        <f t="shared" si="2217"/>
        <v/>
      </c>
      <c r="I77" s="23" t="str">
        <f t="shared" si="2217"/>
        <v/>
      </c>
      <c r="J77" s="23" t="str">
        <f t="shared" si="2217"/>
        <v/>
      </c>
      <c r="K77" s="23" t="str">
        <f t="shared" si="2217"/>
        <v/>
      </c>
      <c r="L77" s="23" t="str">
        <f t="shared" si="2217"/>
        <v/>
      </c>
      <c r="M77" s="23" t="str">
        <f t="shared" si="2217"/>
        <v/>
      </c>
      <c r="N77" s="23" t="str">
        <f t="shared" si="2217"/>
        <v/>
      </c>
      <c r="O77" s="23" t="str">
        <f t="shared" si="2217"/>
        <v/>
      </c>
      <c r="P77" s="23" t="str">
        <f t="shared" si="2217"/>
        <v/>
      </c>
      <c r="Q77" s="23" t="str">
        <f t="shared" si="2217"/>
        <v/>
      </c>
      <c r="R77" s="23" t="str">
        <f t="shared" si="2217"/>
        <v/>
      </c>
      <c r="S77" s="23" t="str">
        <f t="shared" si="2217"/>
        <v/>
      </c>
      <c r="T77" s="23" t="str">
        <f t="shared" si="2217"/>
        <v/>
      </c>
      <c r="U77" s="23" t="str">
        <f t="shared" si="2217"/>
        <v/>
      </c>
      <c r="V77" s="543" t="str">
        <f t="shared" si="2217"/>
        <v/>
      </c>
      <c r="W77" s="23" t="str">
        <f t="shared" si="2217"/>
        <v/>
      </c>
      <c r="X77" s="23" t="str">
        <f t="shared" si="2217"/>
        <v/>
      </c>
      <c r="Y77" s="23" t="str">
        <f t="shared" si="2217"/>
        <v/>
      </c>
      <c r="Z77" s="23" t="str">
        <f t="shared" si="2217"/>
        <v/>
      </c>
      <c r="AA77" s="23" t="str">
        <f t="shared" si="2217"/>
        <v/>
      </c>
      <c r="AB77" s="23" t="str">
        <f t="shared" si="2217"/>
        <v/>
      </c>
      <c r="AC77" s="23" t="str">
        <f t="shared" si="2217"/>
        <v/>
      </c>
      <c r="AD77" s="23" t="str">
        <f t="shared" si="2217"/>
        <v/>
      </c>
      <c r="AE77" s="23" t="str">
        <f t="shared" si="2217"/>
        <v/>
      </c>
      <c r="AF77" s="23" t="str">
        <f t="shared" si="2217"/>
        <v/>
      </c>
      <c r="AG77" s="23" t="str">
        <f t="shared" si="2217"/>
        <v/>
      </c>
      <c r="AH77" s="23" t="str">
        <f t="shared" si="2217"/>
        <v/>
      </c>
      <c r="AI77" s="23" t="str">
        <f t="shared" si="2217"/>
        <v/>
      </c>
      <c r="AJ77" s="23" t="str">
        <f t="shared" si="2217"/>
        <v/>
      </c>
      <c r="AK77" s="23" t="str">
        <f t="shared" si="2217"/>
        <v/>
      </c>
      <c r="AL77" s="23" t="str">
        <f t="shared" si="2217"/>
        <v/>
      </c>
      <c r="AM77" s="23" t="str">
        <f t="shared" si="2217"/>
        <v/>
      </c>
      <c r="AN77" s="23" t="str">
        <f t="shared" si="2217"/>
        <v/>
      </c>
      <c r="AO77" s="23" t="str">
        <f t="shared" si="2217"/>
        <v/>
      </c>
      <c r="AP77" s="543" t="str">
        <f t="shared" si="2217"/>
        <v/>
      </c>
      <c r="AQ77" s="10" t="str">
        <f t="shared" si="2217"/>
        <v/>
      </c>
      <c r="AR77" s="23" t="str">
        <f t="shared" si="2217"/>
        <v/>
      </c>
      <c r="AS77" s="23" t="str">
        <f t="shared" si="2217"/>
        <v/>
      </c>
      <c r="AT77" s="23" t="str">
        <f t="shared" si="2217"/>
        <v/>
      </c>
      <c r="AU77" s="23" t="str">
        <f t="shared" si="2217"/>
        <v/>
      </c>
      <c r="AV77" s="23" t="str">
        <f t="shared" si="2217"/>
        <v/>
      </c>
      <c r="AW77" s="23" t="str">
        <f t="shared" si="2217"/>
        <v/>
      </c>
      <c r="AX77" s="23" t="str">
        <f t="shared" si="2217"/>
        <v/>
      </c>
      <c r="AY77" s="23" t="str">
        <f t="shared" si="2217"/>
        <v/>
      </c>
      <c r="AZ77" s="23" t="str">
        <f t="shared" si="2217"/>
        <v/>
      </c>
      <c r="BA77" s="23" t="str">
        <f t="shared" si="2217"/>
        <v/>
      </c>
      <c r="BB77" s="23" t="str">
        <f t="shared" si="2217"/>
        <v/>
      </c>
      <c r="BC77" s="23" t="str">
        <f t="shared" si="2217"/>
        <v/>
      </c>
      <c r="BD77" s="23" t="str">
        <f t="shared" si="2217"/>
        <v/>
      </c>
      <c r="BE77" s="23" t="str">
        <f t="shared" si="2217"/>
        <v/>
      </c>
      <c r="BF77" s="23" t="str">
        <f t="shared" si="2217"/>
        <v/>
      </c>
      <c r="BG77" s="23" t="str">
        <f t="shared" si="2217"/>
        <v/>
      </c>
      <c r="BH77" s="23" t="str">
        <f t="shared" si="2217"/>
        <v/>
      </c>
      <c r="BI77" s="23" t="str">
        <f t="shared" si="2217"/>
        <v/>
      </c>
      <c r="BJ77" s="543" t="str">
        <f t="shared" si="2217"/>
        <v/>
      </c>
      <c r="BK77" s="10" t="str">
        <f t="shared" si="2217"/>
        <v/>
      </c>
      <c r="BL77" s="10" t="str">
        <f t="shared" si="2217"/>
        <v/>
      </c>
      <c r="BM77" s="10" t="str">
        <f t="shared" si="2217"/>
        <v/>
      </c>
      <c r="BN77" s="10" t="str">
        <f t="shared" si="2217"/>
        <v/>
      </c>
      <c r="BO77" s="10" t="str">
        <f t="shared" ref="BO77:CW77" si="2218">IF(BO76="","",IF(OR(BO76="G",BO76="C")=TRUE,"S",IF(OR(BO76="A",BO76="T")=TRUE,"W","/")))</f>
        <v/>
      </c>
      <c r="BP77" s="10" t="str">
        <f t="shared" si="2218"/>
        <v/>
      </c>
      <c r="BQ77" s="10" t="str">
        <f t="shared" si="2218"/>
        <v/>
      </c>
      <c r="BR77" s="10" t="str">
        <f t="shared" si="2218"/>
        <v/>
      </c>
      <c r="BS77" s="10" t="str">
        <f t="shared" si="2218"/>
        <v/>
      </c>
      <c r="BT77" s="10" t="str">
        <f t="shared" si="2218"/>
        <v/>
      </c>
      <c r="BU77" s="10" t="str">
        <f t="shared" si="2218"/>
        <v/>
      </c>
      <c r="BV77" s="10" t="str">
        <f t="shared" si="2218"/>
        <v/>
      </c>
      <c r="BW77" s="10" t="str">
        <f t="shared" si="2218"/>
        <v/>
      </c>
      <c r="BX77" s="10" t="str">
        <f t="shared" si="2218"/>
        <v/>
      </c>
      <c r="BY77" s="10" t="str">
        <f t="shared" si="2218"/>
        <v/>
      </c>
      <c r="BZ77" s="10" t="str">
        <f t="shared" si="2218"/>
        <v/>
      </c>
      <c r="CA77" s="10" t="str">
        <f t="shared" si="2218"/>
        <v/>
      </c>
      <c r="CB77" s="10" t="str">
        <f t="shared" si="2218"/>
        <v/>
      </c>
      <c r="CC77" s="546" t="str">
        <f t="shared" si="2218"/>
        <v/>
      </c>
      <c r="CD77" s="10" t="str">
        <f t="shared" si="2218"/>
        <v/>
      </c>
      <c r="CE77" s="10" t="str">
        <f t="shared" si="2218"/>
        <v/>
      </c>
      <c r="CF77" s="23" t="str">
        <f t="shared" si="2218"/>
        <v/>
      </c>
      <c r="CG77" s="23" t="str">
        <f t="shared" si="2218"/>
        <v/>
      </c>
      <c r="CH77" s="23" t="str">
        <f t="shared" si="2218"/>
        <v/>
      </c>
      <c r="CI77" s="23" t="str">
        <f t="shared" si="2218"/>
        <v/>
      </c>
      <c r="CJ77" s="23" t="str">
        <f t="shared" si="2218"/>
        <v/>
      </c>
      <c r="CK77" s="23" t="str">
        <f t="shared" si="2218"/>
        <v/>
      </c>
      <c r="CL77" s="23" t="str">
        <f t="shared" si="2218"/>
        <v/>
      </c>
      <c r="CM77" s="23" t="str">
        <f t="shared" si="2218"/>
        <v/>
      </c>
      <c r="CN77" s="23" t="str">
        <f t="shared" si="2218"/>
        <v/>
      </c>
      <c r="CO77" s="23" t="str">
        <f t="shared" si="2218"/>
        <v/>
      </c>
      <c r="CP77" s="23" t="str">
        <f t="shared" si="2218"/>
        <v/>
      </c>
      <c r="CQ77" s="23" t="str">
        <f t="shared" si="2218"/>
        <v/>
      </c>
      <c r="CR77" s="23" t="str">
        <f t="shared" si="2218"/>
        <v/>
      </c>
      <c r="CS77" s="23" t="str">
        <f t="shared" si="2218"/>
        <v/>
      </c>
      <c r="CT77" s="23" t="str">
        <f t="shared" si="2218"/>
        <v/>
      </c>
      <c r="CU77" s="23" t="str">
        <f t="shared" si="2218"/>
        <v/>
      </c>
      <c r="CV77" s="23" t="str">
        <f t="shared" si="2218"/>
        <v/>
      </c>
      <c r="CW77" s="23" t="str">
        <f t="shared" si="2218"/>
        <v/>
      </c>
      <c r="CX77" s="533"/>
    </row>
    <row r="78" spans="1:114" s="510" customFormat="1">
      <c r="A78" s="532"/>
      <c r="B78" s="530">
        <f>$A79</f>
        <v>2301</v>
      </c>
      <c r="C78" s="509">
        <f t="shared" ref="C78:AH78" si="2219">$A79+B$9</f>
        <v>2302</v>
      </c>
      <c r="D78" s="509">
        <f t="shared" si="2219"/>
        <v>2303</v>
      </c>
      <c r="E78" s="509">
        <f t="shared" si="2219"/>
        <v>2304</v>
      </c>
      <c r="F78" s="509">
        <f t="shared" si="2219"/>
        <v>2305</v>
      </c>
      <c r="G78" s="509">
        <f t="shared" si="2219"/>
        <v>2306</v>
      </c>
      <c r="H78" s="509">
        <f t="shared" si="2219"/>
        <v>2307</v>
      </c>
      <c r="I78" s="509">
        <f t="shared" si="2219"/>
        <v>2308</v>
      </c>
      <c r="J78" s="509">
        <f t="shared" si="2219"/>
        <v>2309</v>
      </c>
      <c r="K78" s="509">
        <f t="shared" si="2219"/>
        <v>2310</v>
      </c>
      <c r="L78" s="509">
        <f t="shared" si="2219"/>
        <v>2311</v>
      </c>
      <c r="M78" s="509">
        <f t="shared" si="2219"/>
        <v>2312</v>
      </c>
      <c r="N78" s="509">
        <f t="shared" si="2219"/>
        <v>2313</v>
      </c>
      <c r="O78" s="509">
        <f t="shared" si="2219"/>
        <v>2314</v>
      </c>
      <c r="P78" s="509">
        <f t="shared" si="2219"/>
        <v>2315</v>
      </c>
      <c r="Q78" s="509">
        <f t="shared" si="2219"/>
        <v>2316</v>
      </c>
      <c r="R78" s="509">
        <f t="shared" si="2219"/>
        <v>2317</v>
      </c>
      <c r="S78" s="509">
        <f t="shared" si="2219"/>
        <v>2318</v>
      </c>
      <c r="T78" s="509">
        <f t="shared" si="2219"/>
        <v>2319</v>
      </c>
      <c r="U78" s="509">
        <f t="shared" si="2219"/>
        <v>2320</v>
      </c>
      <c r="V78" s="544">
        <f t="shared" si="2219"/>
        <v>2321</v>
      </c>
      <c r="W78" s="509">
        <f t="shared" si="2219"/>
        <v>2322</v>
      </c>
      <c r="X78" s="509">
        <f t="shared" si="2219"/>
        <v>2323</v>
      </c>
      <c r="Y78" s="509">
        <f t="shared" si="2219"/>
        <v>2324</v>
      </c>
      <c r="Z78" s="509">
        <f t="shared" si="2219"/>
        <v>2325</v>
      </c>
      <c r="AA78" s="509">
        <f t="shared" si="2219"/>
        <v>2326</v>
      </c>
      <c r="AB78" s="509">
        <f t="shared" si="2219"/>
        <v>2327</v>
      </c>
      <c r="AC78" s="509">
        <f t="shared" si="2219"/>
        <v>2328</v>
      </c>
      <c r="AD78" s="509">
        <f t="shared" si="2219"/>
        <v>2329</v>
      </c>
      <c r="AE78" s="509">
        <f t="shared" si="2219"/>
        <v>2330</v>
      </c>
      <c r="AF78" s="509">
        <f t="shared" si="2219"/>
        <v>2331</v>
      </c>
      <c r="AG78" s="509">
        <f t="shared" si="2219"/>
        <v>2332</v>
      </c>
      <c r="AH78" s="509">
        <f t="shared" si="2219"/>
        <v>2333</v>
      </c>
      <c r="AI78" s="509">
        <f t="shared" ref="AI78:BN78" si="2220">$A79+AH$9</f>
        <v>2334</v>
      </c>
      <c r="AJ78" s="509">
        <f t="shared" si="2220"/>
        <v>2335</v>
      </c>
      <c r="AK78" s="509">
        <f t="shared" si="2220"/>
        <v>2336</v>
      </c>
      <c r="AL78" s="509">
        <f t="shared" si="2220"/>
        <v>2337</v>
      </c>
      <c r="AM78" s="509">
        <f t="shared" si="2220"/>
        <v>2338</v>
      </c>
      <c r="AN78" s="509">
        <f t="shared" si="2220"/>
        <v>2339</v>
      </c>
      <c r="AO78" s="509">
        <f t="shared" si="2220"/>
        <v>2340</v>
      </c>
      <c r="AP78" s="544">
        <f t="shared" si="2220"/>
        <v>2341</v>
      </c>
      <c r="AQ78" s="531">
        <f t="shared" si="2220"/>
        <v>2342</v>
      </c>
      <c r="AR78" s="509">
        <f t="shared" si="2220"/>
        <v>2343</v>
      </c>
      <c r="AS78" s="509">
        <f t="shared" si="2220"/>
        <v>2344</v>
      </c>
      <c r="AT78" s="509">
        <f t="shared" si="2220"/>
        <v>2345</v>
      </c>
      <c r="AU78" s="509">
        <f t="shared" si="2220"/>
        <v>2346</v>
      </c>
      <c r="AV78" s="509">
        <f t="shared" si="2220"/>
        <v>2347</v>
      </c>
      <c r="AW78" s="509">
        <f t="shared" si="2220"/>
        <v>2348</v>
      </c>
      <c r="AX78" s="509">
        <f t="shared" si="2220"/>
        <v>2349</v>
      </c>
      <c r="AY78" s="509">
        <f t="shared" si="2220"/>
        <v>2350</v>
      </c>
      <c r="AZ78" s="509">
        <f t="shared" si="2220"/>
        <v>2351</v>
      </c>
      <c r="BA78" s="509">
        <f t="shared" si="2220"/>
        <v>2352</v>
      </c>
      <c r="BB78" s="509">
        <f t="shared" si="2220"/>
        <v>2353</v>
      </c>
      <c r="BC78" s="509">
        <f t="shared" si="2220"/>
        <v>2354</v>
      </c>
      <c r="BD78" s="509">
        <f t="shared" si="2220"/>
        <v>2355</v>
      </c>
      <c r="BE78" s="509">
        <f t="shared" si="2220"/>
        <v>2356</v>
      </c>
      <c r="BF78" s="509">
        <f t="shared" si="2220"/>
        <v>2357</v>
      </c>
      <c r="BG78" s="509">
        <f t="shared" si="2220"/>
        <v>2358</v>
      </c>
      <c r="BH78" s="509">
        <f t="shared" si="2220"/>
        <v>2359</v>
      </c>
      <c r="BI78" s="509">
        <f t="shared" si="2220"/>
        <v>2360</v>
      </c>
      <c r="BJ78" s="544">
        <f t="shared" si="2220"/>
        <v>2361</v>
      </c>
      <c r="BK78" s="531">
        <f t="shared" si="2220"/>
        <v>2362</v>
      </c>
      <c r="BL78" s="531">
        <f t="shared" si="2220"/>
        <v>2363</v>
      </c>
      <c r="BM78" s="531">
        <f t="shared" si="2220"/>
        <v>2364</v>
      </c>
      <c r="BN78" s="531">
        <f t="shared" si="2220"/>
        <v>2365</v>
      </c>
      <c r="BO78" s="531">
        <f t="shared" ref="BO78:CT78" si="2221">$A79+BN$9</f>
        <v>2366</v>
      </c>
      <c r="BP78" s="531">
        <f t="shared" si="2221"/>
        <v>2367</v>
      </c>
      <c r="BQ78" s="531">
        <f t="shared" si="2221"/>
        <v>2368</v>
      </c>
      <c r="BR78" s="531">
        <f t="shared" si="2221"/>
        <v>2369</v>
      </c>
      <c r="BS78" s="531">
        <f t="shared" si="2221"/>
        <v>2370</v>
      </c>
      <c r="BT78" s="531">
        <f t="shared" si="2221"/>
        <v>2371</v>
      </c>
      <c r="BU78" s="531">
        <f t="shared" si="2221"/>
        <v>2372</v>
      </c>
      <c r="BV78" s="531">
        <f t="shared" si="2221"/>
        <v>2373</v>
      </c>
      <c r="BW78" s="531">
        <f t="shared" si="2221"/>
        <v>2374</v>
      </c>
      <c r="BX78" s="531">
        <f t="shared" si="2221"/>
        <v>2375</v>
      </c>
      <c r="BY78" s="531">
        <f t="shared" si="2221"/>
        <v>2376</v>
      </c>
      <c r="BZ78" s="531">
        <f t="shared" si="2221"/>
        <v>2377</v>
      </c>
      <c r="CA78" s="531">
        <f t="shared" si="2221"/>
        <v>2378</v>
      </c>
      <c r="CB78" s="531">
        <f t="shared" si="2221"/>
        <v>2379</v>
      </c>
      <c r="CC78" s="547">
        <f t="shared" si="2221"/>
        <v>2380</v>
      </c>
      <c r="CD78" s="531">
        <f t="shared" si="2221"/>
        <v>2381</v>
      </c>
      <c r="CE78" s="531">
        <f t="shared" si="2221"/>
        <v>2382</v>
      </c>
      <c r="CF78" s="509">
        <f t="shared" si="2221"/>
        <v>2383</v>
      </c>
      <c r="CG78" s="509">
        <f t="shared" si="2221"/>
        <v>2384</v>
      </c>
      <c r="CH78" s="509">
        <f t="shared" si="2221"/>
        <v>2385</v>
      </c>
      <c r="CI78" s="509">
        <f t="shared" si="2221"/>
        <v>2386</v>
      </c>
      <c r="CJ78" s="509">
        <f t="shared" si="2221"/>
        <v>2387</v>
      </c>
      <c r="CK78" s="509">
        <f t="shared" si="2221"/>
        <v>2388</v>
      </c>
      <c r="CL78" s="509">
        <f t="shared" si="2221"/>
        <v>2389</v>
      </c>
      <c r="CM78" s="509">
        <f t="shared" si="2221"/>
        <v>2390</v>
      </c>
      <c r="CN78" s="509">
        <f t="shared" si="2221"/>
        <v>2391</v>
      </c>
      <c r="CO78" s="509">
        <f t="shared" si="2221"/>
        <v>2392</v>
      </c>
      <c r="CP78" s="509">
        <f t="shared" si="2221"/>
        <v>2393</v>
      </c>
      <c r="CQ78" s="509">
        <f t="shared" si="2221"/>
        <v>2394</v>
      </c>
      <c r="CR78" s="509">
        <f t="shared" si="2221"/>
        <v>2395</v>
      </c>
      <c r="CS78" s="509">
        <f t="shared" si="2221"/>
        <v>2396</v>
      </c>
      <c r="CT78" s="509">
        <f t="shared" si="2221"/>
        <v>2397</v>
      </c>
      <c r="CU78" s="509">
        <f t="shared" ref="CU78:CW78" si="2222">$A79+CT$9</f>
        <v>2398</v>
      </c>
      <c r="CV78" s="509">
        <f t="shared" si="2222"/>
        <v>2399</v>
      </c>
      <c r="CW78" s="509">
        <f t="shared" si="2222"/>
        <v>2400</v>
      </c>
      <c r="CX78" s="532"/>
      <c r="CZ78" s="508"/>
      <c r="DE78" s="508"/>
      <c r="DF78" s="508"/>
      <c r="DG78" s="508"/>
      <c r="DH78" s="508"/>
      <c r="DI78" s="508"/>
      <c r="DJ78" s="508"/>
    </row>
    <row r="79" spans="1:114">
      <c r="A79" s="533">
        <v>2301</v>
      </c>
      <c r="B79" s="190" t="str">
        <f>MID($I$7,B78,1)</f>
        <v/>
      </c>
      <c r="C79" s="23" t="str">
        <f t="shared" ref="C79" si="2223">MID($I$7,C78,1)</f>
        <v/>
      </c>
      <c r="D79" s="23" t="str">
        <f t="shared" ref="D79" si="2224">MID($I$7,D78,1)</f>
        <v/>
      </c>
      <c r="E79" s="23" t="str">
        <f t="shared" ref="E79" si="2225">MID($I$7,E78,1)</f>
        <v/>
      </c>
      <c r="F79" s="23" t="str">
        <f t="shared" ref="F79" si="2226">MID($I$7,F78,1)</f>
        <v/>
      </c>
      <c r="G79" s="23" t="str">
        <f t="shared" ref="G79" si="2227">MID($I$7,G78,1)</f>
        <v/>
      </c>
      <c r="H79" s="23" t="str">
        <f t="shared" ref="H79" si="2228">MID($I$7,H78,1)</f>
        <v/>
      </c>
      <c r="I79" s="23" t="str">
        <f t="shared" ref="I79" si="2229">MID($I$7,I78,1)</f>
        <v/>
      </c>
      <c r="J79" s="23" t="str">
        <f t="shared" ref="J79" si="2230">MID($I$7,J78,1)</f>
        <v/>
      </c>
      <c r="K79" s="23" t="str">
        <f t="shared" ref="K79" si="2231">MID($I$7,K78,1)</f>
        <v/>
      </c>
      <c r="L79" s="23" t="str">
        <f t="shared" ref="L79" si="2232">MID($I$7,L78,1)</f>
        <v/>
      </c>
      <c r="M79" s="23" t="str">
        <f t="shared" ref="M79" si="2233">MID($I$7,M78,1)</f>
        <v/>
      </c>
      <c r="N79" s="23" t="str">
        <f t="shared" ref="N79" si="2234">MID($I$7,N78,1)</f>
        <v/>
      </c>
      <c r="O79" s="23" t="str">
        <f t="shared" ref="O79" si="2235">MID($I$7,O78,1)</f>
        <v/>
      </c>
      <c r="P79" s="23" t="str">
        <f t="shared" ref="P79" si="2236">MID($I$7,P78,1)</f>
        <v/>
      </c>
      <c r="Q79" s="23" t="str">
        <f t="shared" ref="Q79" si="2237">MID($I$7,Q78,1)</f>
        <v/>
      </c>
      <c r="R79" s="23" t="str">
        <f t="shared" ref="R79" si="2238">MID($I$7,R78,1)</f>
        <v/>
      </c>
      <c r="S79" s="23" t="str">
        <f t="shared" ref="S79" si="2239">MID($I$7,S78,1)</f>
        <v/>
      </c>
      <c r="T79" s="23" t="str">
        <f t="shared" ref="T79" si="2240">MID($I$7,T78,1)</f>
        <v/>
      </c>
      <c r="U79" s="23" t="str">
        <f t="shared" ref="U79" si="2241">MID($I$7,U78,1)</f>
        <v/>
      </c>
      <c r="V79" s="543" t="str">
        <f t="shared" ref="V79" si="2242">MID($I$7,V78,1)</f>
        <v/>
      </c>
      <c r="W79" s="23" t="str">
        <f t="shared" ref="W79" si="2243">MID($I$7,W78,1)</f>
        <v/>
      </c>
      <c r="X79" s="23" t="str">
        <f t="shared" ref="X79" si="2244">MID($I$7,X78,1)</f>
        <v/>
      </c>
      <c r="Y79" s="23" t="str">
        <f t="shared" ref="Y79" si="2245">MID($I$7,Y78,1)</f>
        <v/>
      </c>
      <c r="Z79" s="23" t="str">
        <f t="shared" ref="Z79" si="2246">MID($I$7,Z78,1)</f>
        <v/>
      </c>
      <c r="AA79" s="23" t="str">
        <f t="shared" ref="AA79" si="2247">MID($I$7,AA78,1)</f>
        <v/>
      </c>
      <c r="AB79" s="23" t="str">
        <f t="shared" ref="AB79" si="2248">MID($I$7,AB78,1)</f>
        <v/>
      </c>
      <c r="AC79" s="23" t="str">
        <f t="shared" ref="AC79" si="2249">MID($I$7,AC78,1)</f>
        <v/>
      </c>
      <c r="AD79" s="23" t="str">
        <f t="shared" ref="AD79" si="2250">MID($I$7,AD78,1)</f>
        <v/>
      </c>
      <c r="AE79" s="23" t="str">
        <f t="shared" ref="AE79" si="2251">MID($I$7,AE78,1)</f>
        <v/>
      </c>
      <c r="AF79" s="23" t="str">
        <f t="shared" ref="AF79" si="2252">MID($I$7,AF78,1)</f>
        <v/>
      </c>
      <c r="AG79" s="23" t="str">
        <f t="shared" ref="AG79" si="2253">MID($I$7,AG78,1)</f>
        <v/>
      </c>
      <c r="AH79" s="23" t="str">
        <f t="shared" ref="AH79" si="2254">MID($I$7,AH78,1)</f>
        <v/>
      </c>
      <c r="AI79" s="23" t="str">
        <f t="shared" ref="AI79" si="2255">MID($I$7,AI78,1)</f>
        <v/>
      </c>
      <c r="AJ79" s="23" t="str">
        <f t="shared" ref="AJ79" si="2256">MID($I$7,AJ78,1)</f>
        <v/>
      </c>
      <c r="AK79" s="23" t="str">
        <f t="shared" ref="AK79" si="2257">MID($I$7,AK78,1)</f>
        <v/>
      </c>
      <c r="AL79" s="23" t="str">
        <f t="shared" ref="AL79" si="2258">MID($I$7,AL78,1)</f>
        <v/>
      </c>
      <c r="AM79" s="23" t="str">
        <f t="shared" ref="AM79" si="2259">MID($I$7,AM78,1)</f>
        <v/>
      </c>
      <c r="AN79" s="23" t="str">
        <f t="shared" ref="AN79" si="2260">MID($I$7,AN78,1)</f>
        <v/>
      </c>
      <c r="AO79" s="23" t="str">
        <f t="shared" ref="AO79" si="2261">MID($I$7,AO78,1)</f>
        <v/>
      </c>
      <c r="AP79" s="543" t="str">
        <f t="shared" ref="AP79" si="2262">MID($I$7,AP78,1)</f>
        <v/>
      </c>
      <c r="AQ79" s="10" t="str">
        <f t="shared" ref="AQ79" si="2263">MID($I$7,AQ78,1)</f>
        <v/>
      </c>
      <c r="AR79" s="23" t="str">
        <f t="shared" ref="AR79" si="2264">MID($I$7,AR78,1)</f>
        <v/>
      </c>
      <c r="AS79" s="23" t="str">
        <f t="shared" ref="AS79" si="2265">MID($I$7,AS78,1)</f>
        <v/>
      </c>
      <c r="AT79" s="23" t="str">
        <f t="shared" ref="AT79" si="2266">MID($I$7,AT78,1)</f>
        <v/>
      </c>
      <c r="AU79" s="23" t="str">
        <f t="shared" ref="AU79" si="2267">MID($I$7,AU78,1)</f>
        <v/>
      </c>
      <c r="AV79" s="23" t="str">
        <f t="shared" ref="AV79" si="2268">MID($I$7,AV78,1)</f>
        <v/>
      </c>
      <c r="AW79" s="23" t="str">
        <f t="shared" ref="AW79" si="2269">MID($I$7,AW78,1)</f>
        <v/>
      </c>
      <c r="AX79" s="23" t="str">
        <f t="shared" ref="AX79" si="2270">MID($I$7,AX78,1)</f>
        <v/>
      </c>
      <c r="AY79" s="23" t="str">
        <f t="shared" ref="AY79" si="2271">MID($I$7,AY78,1)</f>
        <v/>
      </c>
      <c r="AZ79" s="23" t="str">
        <f t="shared" ref="AZ79" si="2272">MID($I$7,AZ78,1)</f>
        <v/>
      </c>
      <c r="BA79" s="23" t="str">
        <f t="shared" ref="BA79" si="2273">MID($I$7,BA78,1)</f>
        <v/>
      </c>
      <c r="BB79" s="23" t="str">
        <f t="shared" ref="BB79" si="2274">MID($I$7,BB78,1)</f>
        <v/>
      </c>
      <c r="BC79" s="23" t="str">
        <f t="shared" ref="BC79" si="2275">MID($I$7,BC78,1)</f>
        <v/>
      </c>
      <c r="BD79" s="23" t="str">
        <f t="shared" ref="BD79" si="2276">MID($I$7,BD78,1)</f>
        <v/>
      </c>
      <c r="BE79" s="23" t="str">
        <f t="shared" ref="BE79" si="2277">MID($I$7,BE78,1)</f>
        <v/>
      </c>
      <c r="BF79" s="23" t="str">
        <f t="shared" ref="BF79" si="2278">MID($I$7,BF78,1)</f>
        <v/>
      </c>
      <c r="BG79" s="23" t="str">
        <f t="shared" ref="BG79" si="2279">MID($I$7,BG78,1)</f>
        <v/>
      </c>
      <c r="BH79" s="23" t="str">
        <f t="shared" ref="BH79" si="2280">MID($I$7,BH78,1)</f>
        <v/>
      </c>
      <c r="BI79" s="23" t="str">
        <f t="shared" ref="BI79" si="2281">MID($I$7,BI78,1)</f>
        <v/>
      </c>
      <c r="BJ79" s="543" t="str">
        <f t="shared" ref="BJ79" si="2282">MID($I$7,BJ78,1)</f>
        <v/>
      </c>
      <c r="BK79" s="10" t="str">
        <f t="shared" ref="BK79" si="2283">MID($I$7,BK78,1)</f>
        <v/>
      </c>
      <c r="BL79" s="10" t="str">
        <f t="shared" ref="BL79" si="2284">MID($I$7,BL78,1)</f>
        <v/>
      </c>
      <c r="BM79" s="10" t="str">
        <f t="shared" ref="BM79" si="2285">MID($I$7,BM78,1)</f>
        <v/>
      </c>
      <c r="BN79" s="10" t="str">
        <f t="shared" ref="BN79" si="2286">MID($I$7,BN78,1)</f>
        <v/>
      </c>
      <c r="BO79" s="10" t="str">
        <f t="shared" ref="BO79" si="2287">MID($I$7,BO78,1)</f>
        <v/>
      </c>
      <c r="BP79" s="10" t="str">
        <f t="shared" ref="BP79" si="2288">MID($I$7,BP78,1)</f>
        <v/>
      </c>
      <c r="BQ79" s="10" t="str">
        <f t="shared" ref="BQ79" si="2289">MID($I$7,BQ78,1)</f>
        <v/>
      </c>
      <c r="BR79" s="10" t="str">
        <f t="shared" ref="BR79" si="2290">MID($I$7,BR78,1)</f>
        <v/>
      </c>
      <c r="BS79" s="10" t="str">
        <f t="shared" ref="BS79" si="2291">MID($I$7,BS78,1)</f>
        <v/>
      </c>
      <c r="BT79" s="10" t="str">
        <f t="shared" ref="BT79" si="2292">MID($I$7,BT78,1)</f>
        <v/>
      </c>
      <c r="BU79" s="10" t="str">
        <f t="shared" ref="BU79" si="2293">MID($I$7,BU78,1)</f>
        <v/>
      </c>
      <c r="BV79" s="10" t="str">
        <f t="shared" ref="BV79" si="2294">MID($I$7,BV78,1)</f>
        <v/>
      </c>
      <c r="BW79" s="10" t="str">
        <f t="shared" ref="BW79" si="2295">MID($I$7,BW78,1)</f>
        <v/>
      </c>
      <c r="BX79" s="10" t="str">
        <f t="shared" ref="BX79" si="2296">MID($I$7,BX78,1)</f>
        <v/>
      </c>
      <c r="BY79" s="10" t="str">
        <f t="shared" ref="BY79" si="2297">MID($I$7,BY78,1)</f>
        <v/>
      </c>
      <c r="BZ79" s="10" t="str">
        <f t="shared" ref="BZ79" si="2298">MID($I$7,BZ78,1)</f>
        <v/>
      </c>
      <c r="CA79" s="10" t="str">
        <f t="shared" ref="CA79" si="2299">MID($I$7,CA78,1)</f>
        <v/>
      </c>
      <c r="CB79" s="10" t="str">
        <f t="shared" ref="CB79" si="2300">MID($I$7,CB78,1)</f>
        <v/>
      </c>
      <c r="CC79" s="546" t="str">
        <f t="shared" ref="CC79" si="2301">MID($I$7,CC78,1)</f>
        <v/>
      </c>
      <c r="CD79" s="10" t="str">
        <f t="shared" ref="CD79" si="2302">MID($I$7,CD78,1)</f>
        <v/>
      </c>
      <c r="CE79" s="10" t="str">
        <f t="shared" ref="CE79" si="2303">MID($I$7,CE78,1)</f>
        <v/>
      </c>
      <c r="CF79" s="23" t="str">
        <f t="shared" ref="CF79" si="2304">MID($I$7,CF78,1)</f>
        <v/>
      </c>
      <c r="CG79" s="23" t="str">
        <f t="shared" ref="CG79" si="2305">MID($I$7,CG78,1)</f>
        <v/>
      </c>
      <c r="CH79" s="23" t="str">
        <f t="shared" ref="CH79" si="2306">MID($I$7,CH78,1)</f>
        <v/>
      </c>
      <c r="CI79" s="23" t="str">
        <f t="shared" ref="CI79" si="2307">MID($I$7,CI78,1)</f>
        <v/>
      </c>
      <c r="CJ79" s="23" t="str">
        <f t="shared" ref="CJ79" si="2308">MID($I$7,CJ78,1)</f>
        <v/>
      </c>
      <c r="CK79" s="23" t="str">
        <f t="shared" ref="CK79" si="2309">MID($I$7,CK78,1)</f>
        <v/>
      </c>
      <c r="CL79" s="23" t="str">
        <f t="shared" ref="CL79" si="2310">MID($I$7,CL78,1)</f>
        <v/>
      </c>
      <c r="CM79" s="23" t="str">
        <f t="shared" ref="CM79" si="2311">MID($I$7,CM78,1)</f>
        <v/>
      </c>
      <c r="CN79" s="23" t="str">
        <f t="shared" ref="CN79" si="2312">MID($I$7,CN78,1)</f>
        <v/>
      </c>
      <c r="CO79" s="23" t="str">
        <f t="shared" ref="CO79" si="2313">MID($I$7,CO78,1)</f>
        <v/>
      </c>
      <c r="CP79" s="23" t="str">
        <f t="shared" ref="CP79" si="2314">MID($I$7,CP78,1)</f>
        <v/>
      </c>
      <c r="CQ79" s="23" t="str">
        <f t="shared" ref="CQ79" si="2315">MID($I$7,CQ78,1)</f>
        <v/>
      </c>
      <c r="CR79" s="23" t="str">
        <f t="shared" ref="CR79" si="2316">MID($I$7,CR78,1)</f>
        <v/>
      </c>
      <c r="CS79" s="23" t="str">
        <f t="shared" ref="CS79" si="2317">MID($I$7,CS78,1)</f>
        <v/>
      </c>
      <c r="CT79" s="23" t="str">
        <f t="shared" ref="CT79" si="2318">MID($I$7,CT78,1)</f>
        <v/>
      </c>
      <c r="CU79" s="23" t="str">
        <f t="shared" ref="CU79" si="2319">MID($I$7,CU78,1)</f>
        <v/>
      </c>
      <c r="CV79" s="23" t="str">
        <f t="shared" ref="CV79" si="2320">MID($I$7,CV78,1)</f>
        <v/>
      </c>
      <c r="CW79" s="23" t="str">
        <f t="shared" ref="CW79" si="2321">MID($I$7,CW78,1)</f>
        <v/>
      </c>
      <c r="CX79" s="533">
        <f>CW78</f>
        <v>2400</v>
      </c>
    </row>
    <row r="80" spans="1:114">
      <c r="A80" s="533"/>
      <c r="B80" s="190" t="str">
        <f>IF(B79="","",IF(OR(B79="G",B79="C")=TRUE,"S",IF(OR(B79="A",B79="T")=TRUE,"W","/")))</f>
        <v/>
      </c>
      <c r="C80" s="23" t="str">
        <f t="shared" ref="C80:BN80" si="2322">IF(C79="","",IF(OR(C79="G",C79="C")=TRUE,"S",IF(OR(C79="A",C79="T")=TRUE,"W","/")))</f>
        <v/>
      </c>
      <c r="D80" s="23" t="str">
        <f t="shared" si="2322"/>
        <v/>
      </c>
      <c r="E80" s="23" t="str">
        <f t="shared" si="2322"/>
        <v/>
      </c>
      <c r="F80" s="23" t="str">
        <f t="shared" si="2322"/>
        <v/>
      </c>
      <c r="G80" s="23" t="str">
        <f t="shared" si="2322"/>
        <v/>
      </c>
      <c r="H80" s="23" t="str">
        <f t="shared" si="2322"/>
        <v/>
      </c>
      <c r="I80" s="23" t="str">
        <f t="shared" si="2322"/>
        <v/>
      </c>
      <c r="J80" s="23" t="str">
        <f t="shared" si="2322"/>
        <v/>
      </c>
      <c r="K80" s="23" t="str">
        <f t="shared" si="2322"/>
        <v/>
      </c>
      <c r="L80" s="23" t="str">
        <f t="shared" si="2322"/>
        <v/>
      </c>
      <c r="M80" s="23" t="str">
        <f t="shared" si="2322"/>
        <v/>
      </c>
      <c r="N80" s="23" t="str">
        <f t="shared" si="2322"/>
        <v/>
      </c>
      <c r="O80" s="23" t="str">
        <f t="shared" si="2322"/>
        <v/>
      </c>
      <c r="P80" s="23" t="str">
        <f t="shared" si="2322"/>
        <v/>
      </c>
      <c r="Q80" s="23" t="str">
        <f t="shared" si="2322"/>
        <v/>
      </c>
      <c r="R80" s="23" t="str">
        <f t="shared" si="2322"/>
        <v/>
      </c>
      <c r="S80" s="23" t="str">
        <f t="shared" si="2322"/>
        <v/>
      </c>
      <c r="T80" s="23" t="str">
        <f t="shared" si="2322"/>
        <v/>
      </c>
      <c r="U80" s="23" t="str">
        <f t="shared" si="2322"/>
        <v/>
      </c>
      <c r="V80" s="543" t="str">
        <f t="shared" si="2322"/>
        <v/>
      </c>
      <c r="W80" s="23" t="str">
        <f t="shared" si="2322"/>
        <v/>
      </c>
      <c r="X80" s="23" t="str">
        <f t="shared" si="2322"/>
        <v/>
      </c>
      <c r="Y80" s="23" t="str">
        <f t="shared" si="2322"/>
        <v/>
      </c>
      <c r="Z80" s="23" t="str">
        <f t="shared" si="2322"/>
        <v/>
      </c>
      <c r="AA80" s="23" t="str">
        <f t="shared" si="2322"/>
        <v/>
      </c>
      <c r="AB80" s="23" t="str">
        <f t="shared" si="2322"/>
        <v/>
      </c>
      <c r="AC80" s="23" t="str">
        <f t="shared" si="2322"/>
        <v/>
      </c>
      <c r="AD80" s="23" t="str">
        <f t="shared" si="2322"/>
        <v/>
      </c>
      <c r="AE80" s="23" t="str">
        <f t="shared" si="2322"/>
        <v/>
      </c>
      <c r="AF80" s="23" t="str">
        <f t="shared" si="2322"/>
        <v/>
      </c>
      <c r="AG80" s="23" t="str">
        <f t="shared" si="2322"/>
        <v/>
      </c>
      <c r="AH80" s="23" t="str">
        <f t="shared" si="2322"/>
        <v/>
      </c>
      <c r="AI80" s="23" t="str">
        <f t="shared" si="2322"/>
        <v/>
      </c>
      <c r="AJ80" s="23" t="str">
        <f t="shared" si="2322"/>
        <v/>
      </c>
      <c r="AK80" s="23" t="str">
        <f t="shared" si="2322"/>
        <v/>
      </c>
      <c r="AL80" s="23" t="str">
        <f t="shared" si="2322"/>
        <v/>
      </c>
      <c r="AM80" s="23" t="str">
        <f t="shared" si="2322"/>
        <v/>
      </c>
      <c r="AN80" s="23" t="str">
        <f t="shared" si="2322"/>
        <v/>
      </c>
      <c r="AO80" s="23" t="str">
        <f t="shared" si="2322"/>
        <v/>
      </c>
      <c r="AP80" s="543" t="str">
        <f t="shared" si="2322"/>
        <v/>
      </c>
      <c r="AQ80" s="10" t="str">
        <f t="shared" si="2322"/>
        <v/>
      </c>
      <c r="AR80" s="23" t="str">
        <f t="shared" si="2322"/>
        <v/>
      </c>
      <c r="AS80" s="23" t="str">
        <f t="shared" si="2322"/>
        <v/>
      </c>
      <c r="AT80" s="23" t="str">
        <f t="shared" si="2322"/>
        <v/>
      </c>
      <c r="AU80" s="23" t="str">
        <f t="shared" si="2322"/>
        <v/>
      </c>
      <c r="AV80" s="23" t="str">
        <f t="shared" si="2322"/>
        <v/>
      </c>
      <c r="AW80" s="23" t="str">
        <f t="shared" si="2322"/>
        <v/>
      </c>
      <c r="AX80" s="23" t="str">
        <f t="shared" si="2322"/>
        <v/>
      </c>
      <c r="AY80" s="23" t="str">
        <f t="shared" si="2322"/>
        <v/>
      </c>
      <c r="AZ80" s="23" t="str">
        <f t="shared" si="2322"/>
        <v/>
      </c>
      <c r="BA80" s="23" t="str">
        <f t="shared" si="2322"/>
        <v/>
      </c>
      <c r="BB80" s="23" t="str">
        <f t="shared" si="2322"/>
        <v/>
      </c>
      <c r="BC80" s="23" t="str">
        <f t="shared" si="2322"/>
        <v/>
      </c>
      <c r="BD80" s="23" t="str">
        <f t="shared" si="2322"/>
        <v/>
      </c>
      <c r="BE80" s="23" t="str">
        <f t="shared" si="2322"/>
        <v/>
      </c>
      <c r="BF80" s="23" t="str">
        <f t="shared" si="2322"/>
        <v/>
      </c>
      <c r="BG80" s="23" t="str">
        <f t="shared" si="2322"/>
        <v/>
      </c>
      <c r="BH80" s="23" t="str">
        <f t="shared" si="2322"/>
        <v/>
      </c>
      <c r="BI80" s="23" t="str">
        <f t="shared" si="2322"/>
        <v/>
      </c>
      <c r="BJ80" s="543" t="str">
        <f t="shared" si="2322"/>
        <v/>
      </c>
      <c r="BK80" s="10" t="str">
        <f t="shared" si="2322"/>
        <v/>
      </c>
      <c r="BL80" s="10" t="str">
        <f t="shared" si="2322"/>
        <v/>
      </c>
      <c r="BM80" s="10" t="str">
        <f t="shared" si="2322"/>
        <v/>
      </c>
      <c r="BN80" s="10" t="str">
        <f t="shared" si="2322"/>
        <v/>
      </c>
      <c r="BO80" s="10" t="str">
        <f t="shared" ref="BO80:CW80" si="2323">IF(BO79="","",IF(OR(BO79="G",BO79="C")=TRUE,"S",IF(OR(BO79="A",BO79="T")=TRUE,"W","/")))</f>
        <v/>
      </c>
      <c r="BP80" s="10" t="str">
        <f t="shared" si="2323"/>
        <v/>
      </c>
      <c r="BQ80" s="10" t="str">
        <f t="shared" si="2323"/>
        <v/>
      </c>
      <c r="BR80" s="10" t="str">
        <f t="shared" si="2323"/>
        <v/>
      </c>
      <c r="BS80" s="10" t="str">
        <f t="shared" si="2323"/>
        <v/>
      </c>
      <c r="BT80" s="10" t="str">
        <f t="shared" si="2323"/>
        <v/>
      </c>
      <c r="BU80" s="10" t="str">
        <f t="shared" si="2323"/>
        <v/>
      </c>
      <c r="BV80" s="10" t="str">
        <f t="shared" si="2323"/>
        <v/>
      </c>
      <c r="BW80" s="10" t="str">
        <f t="shared" si="2323"/>
        <v/>
      </c>
      <c r="BX80" s="10" t="str">
        <f t="shared" si="2323"/>
        <v/>
      </c>
      <c r="BY80" s="10" t="str">
        <f t="shared" si="2323"/>
        <v/>
      </c>
      <c r="BZ80" s="10" t="str">
        <f t="shared" si="2323"/>
        <v/>
      </c>
      <c r="CA80" s="10" t="str">
        <f t="shared" si="2323"/>
        <v/>
      </c>
      <c r="CB80" s="10" t="str">
        <f t="shared" si="2323"/>
        <v/>
      </c>
      <c r="CC80" s="546" t="str">
        <f t="shared" si="2323"/>
        <v/>
      </c>
      <c r="CD80" s="10" t="str">
        <f t="shared" si="2323"/>
        <v/>
      </c>
      <c r="CE80" s="10" t="str">
        <f t="shared" si="2323"/>
        <v/>
      </c>
      <c r="CF80" s="23" t="str">
        <f t="shared" si="2323"/>
        <v/>
      </c>
      <c r="CG80" s="23" t="str">
        <f t="shared" si="2323"/>
        <v/>
      </c>
      <c r="CH80" s="23" t="str">
        <f t="shared" si="2323"/>
        <v/>
      </c>
      <c r="CI80" s="23" t="str">
        <f t="shared" si="2323"/>
        <v/>
      </c>
      <c r="CJ80" s="23" t="str">
        <f t="shared" si="2323"/>
        <v/>
      </c>
      <c r="CK80" s="23" t="str">
        <f t="shared" si="2323"/>
        <v/>
      </c>
      <c r="CL80" s="23" t="str">
        <f t="shared" si="2323"/>
        <v/>
      </c>
      <c r="CM80" s="23" t="str">
        <f t="shared" si="2323"/>
        <v/>
      </c>
      <c r="CN80" s="23" t="str">
        <f t="shared" si="2323"/>
        <v/>
      </c>
      <c r="CO80" s="23" t="str">
        <f t="shared" si="2323"/>
        <v/>
      </c>
      <c r="CP80" s="23" t="str">
        <f t="shared" si="2323"/>
        <v/>
      </c>
      <c r="CQ80" s="23" t="str">
        <f t="shared" si="2323"/>
        <v/>
      </c>
      <c r="CR80" s="23" t="str">
        <f t="shared" si="2323"/>
        <v/>
      </c>
      <c r="CS80" s="23" t="str">
        <f t="shared" si="2323"/>
        <v/>
      </c>
      <c r="CT80" s="23" t="str">
        <f t="shared" si="2323"/>
        <v/>
      </c>
      <c r="CU80" s="23" t="str">
        <f t="shared" si="2323"/>
        <v/>
      </c>
      <c r="CV80" s="23" t="str">
        <f t="shared" si="2323"/>
        <v/>
      </c>
      <c r="CW80" s="23" t="str">
        <f t="shared" si="2323"/>
        <v/>
      </c>
      <c r="CX80" s="533"/>
    </row>
    <row r="81" spans="1:114" s="510" customFormat="1">
      <c r="A81" s="532"/>
      <c r="B81" s="530">
        <f>$A82</f>
        <v>2401</v>
      </c>
      <c r="C81" s="509">
        <f t="shared" ref="C81:AH81" si="2324">$A82+B$9</f>
        <v>2402</v>
      </c>
      <c r="D81" s="509">
        <f t="shared" si="2324"/>
        <v>2403</v>
      </c>
      <c r="E81" s="509">
        <f t="shared" si="2324"/>
        <v>2404</v>
      </c>
      <c r="F81" s="509">
        <f t="shared" si="2324"/>
        <v>2405</v>
      </c>
      <c r="G81" s="509">
        <f t="shared" si="2324"/>
        <v>2406</v>
      </c>
      <c r="H81" s="509">
        <f t="shared" si="2324"/>
        <v>2407</v>
      </c>
      <c r="I81" s="509">
        <f t="shared" si="2324"/>
        <v>2408</v>
      </c>
      <c r="J81" s="509">
        <f t="shared" si="2324"/>
        <v>2409</v>
      </c>
      <c r="K81" s="509">
        <f t="shared" si="2324"/>
        <v>2410</v>
      </c>
      <c r="L81" s="509">
        <f t="shared" si="2324"/>
        <v>2411</v>
      </c>
      <c r="M81" s="509">
        <f t="shared" si="2324"/>
        <v>2412</v>
      </c>
      <c r="N81" s="509">
        <f t="shared" si="2324"/>
        <v>2413</v>
      </c>
      <c r="O81" s="509">
        <f t="shared" si="2324"/>
        <v>2414</v>
      </c>
      <c r="P81" s="509">
        <f t="shared" si="2324"/>
        <v>2415</v>
      </c>
      <c r="Q81" s="509">
        <f t="shared" si="2324"/>
        <v>2416</v>
      </c>
      <c r="R81" s="509">
        <f t="shared" si="2324"/>
        <v>2417</v>
      </c>
      <c r="S81" s="509">
        <f t="shared" si="2324"/>
        <v>2418</v>
      </c>
      <c r="T81" s="509">
        <f t="shared" si="2324"/>
        <v>2419</v>
      </c>
      <c r="U81" s="509">
        <f t="shared" si="2324"/>
        <v>2420</v>
      </c>
      <c r="V81" s="544">
        <f t="shared" si="2324"/>
        <v>2421</v>
      </c>
      <c r="W81" s="509">
        <f t="shared" si="2324"/>
        <v>2422</v>
      </c>
      <c r="X81" s="509">
        <f t="shared" si="2324"/>
        <v>2423</v>
      </c>
      <c r="Y81" s="509">
        <f t="shared" si="2324"/>
        <v>2424</v>
      </c>
      <c r="Z81" s="509">
        <f t="shared" si="2324"/>
        <v>2425</v>
      </c>
      <c r="AA81" s="509">
        <f t="shared" si="2324"/>
        <v>2426</v>
      </c>
      <c r="AB81" s="509">
        <f t="shared" si="2324"/>
        <v>2427</v>
      </c>
      <c r="AC81" s="509">
        <f t="shared" si="2324"/>
        <v>2428</v>
      </c>
      <c r="AD81" s="509">
        <f t="shared" si="2324"/>
        <v>2429</v>
      </c>
      <c r="AE81" s="509">
        <f t="shared" si="2324"/>
        <v>2430</v>
      </c>
      <c r="AF81" s="509">
        <f t="shared" si="2324"/>
        <v>2431</v>
      </c>
      <c r="AG81" s="509">
        <f t="shared" si="2324"/>
        <v>2432</v>
      </c>
      <c r="AH81" s="509">
        <f t="shared" si="2324"/>
        <v>2433</v>
      </c>
      <c r="AI81" s="509">
        <f t="shared" ref="AI81:BN81" si="2325">$A82+AH$9</f>
        <v>2434</v>
      </c>
      <c r="AJ81" s="509">
        <f t="shared" si="2325"/>
        <v>2435</v>
      </c>
      <c r="AK81" s="509">
        <f t="shared" si="2325"/>
        <v>2436</v>
      </c>
      <c r="AL81" s="509">
        <f t="shared" si="2325"/>
        <v>2437</v>
      </c>
      <c r="AM81" s="509">
        <f t="shared" si="2325"/>
        <v>2438</v>
      </c>
      <c r="AN81" s="509">
        <f t="shared" si="2325"/>
        <v>2439</v>
      </c>
      <c r="AO81" s="509">
        <f t="shared" si="2325"/>
        <v>2440</v>
      </c>
      <c r="AP81" s="544">
        <f t="shared" si="2325"/>
        <v>2441</v>
      </c>
      <c r="AQ81" s="531">
        <f t="shared" si="2325"/>
        <v>2442</v>
      </c>
      <c r="AR81" s="509">
        <f t="shared" si="2325"/>
        <v>2443</v>
      </c>
      <c r="AS81" s="509">
        <f t="shared" si="2325"/>
        <v>2444</v>
      </c>
      <c r="AT81" s="509">
        <f t="shared" si="2325"/>
        <v>2445</v>
      </c>
      <c r="AU81" s="509">
        <f t="shared" si="2325"/>
        <v>2446</v>
      </c>
      <c r="AV81" s="509">
        <f t="shared" si="2325"/>
        <v>2447</v>
      </c>
      <c r="AW81" s="509">
        <f t="shared" si="2325"/>
        <v>2448</v>
      </c>
      <c r="AX81" s="509">
        <f t="shared" si="2325"/>
        <v>2449</v>
      </c>
      <c r="AY81" s="509">
        <f t="shared" si="2325"/>
        <v>2450</v>
      </c>
      <c r="AZ81" s="509">
        <f t="shared" si="2325"/>
        <v>2451</v>
      </c>
      <c r="BA81" s="509">
        <f t="shared" si="2325"/>
        <v>2452</v>
      </c>
      <c r="BB81" s="509">
        <f t="shared" si="2325"/>
        <v>2453</v>
      </c>
      <c r="BC81" s="509">
        <f t="shared" si="2325"/>
        <v>2454</v>
      </c>
      <c r="BD81" s="509">
        <f t="shared" si="2325"/>
        <v>2455</v>
      </c>
      <c r="BE81" s="509">
        <f t="shared" si="2325"/>
        <v>2456</v>
      </c>
      <c r="BF81" s="509">
        <f t="shared" si="2325"/>
        <v>2457</v>
      </c>
      <c r="BG81" s="509">
        <f t="shared" si="2325"/>
        <v>2458</v>
      </c>
      <c r="BH81" s="509">
        <f t="shared" si="2325"/>
        <v>2459</v>
      </c>
      <c r="BI81" s="509">
        <f t="shared" si="2325"/>
        <v>2460</v>
      </c>
      <c r="BJ81" s="544">
        <f t="shared" si="2325"/>
        <v>2461</v>
      </c>
      <c r="BK81" s="531">
        <f t="shared" si="2325"/>
        <v>2462</v>
      </c>
      <c r="BL81" s="531">
        <f t="shared" si="2325"/>
        <v>2463</v>
      </c>
      <c r="BM81" s="531">
        <f t="shared" si="2325"/>
        <v>2464</v>
      </c>
      <c r="BN81" s="531">
        <f t="shared" si="2325"/>
        <v>2465</v>
      </c>
      <c r="BO81" s="531">
        <f t="shared" ref="BO81:CT81" si="2326">$A82+BN$9</f>
        <v>2466</v>
      </c>
      <c r="BP81" s="531">
        <f t="shared" si="2326"/>
        <v>2467</v>
      </c>
      <c r="BQ81" s="531">
        <f t="shared" si="2326"/>
        <v>2468</v>
      </c>
      <c r="BR81" s="531">
        <f t="shared" si="2326"/>
        <v>2469</v>
      </c>
      <c r="BS81" s="531">
        <f t="shared" si="2326"/>
        <v>2470</v>
      </c>
      <c r="BT81" s="531">
        <f t="shared" si="2326"/>
        <v>2471</v>
      </c>
      <c r="BU81" s="531">
        <f t="shared" si="2326"/>
        <v>2472</v>
      </c>
      <c r="BV81" s="531">
        <f t="shared" si="2326"/>
        <v>2473</v>
      </c>
      <c r="BW81" s="531">
        <f t="shared" si="2326"/>
        <v>2474</v>
      </c>
      <c r="BX81" s="531">
        <f t="shared" si="2326"/>
        <v>2475</v>
      </c>
      <c r="BY81" s="531">
        <f t="shared" si="2326"/>
        <v>2476</v>
      </c>
      <c r="BZ81" s="531">
        <f t="shared" si="2326"/>
        <v>2477</v>
      </c>
      <c r="CA81" s="531">
        <f t="shared" si="2326"/>
        <v>2478</v>
      </c>
      <c r="CB81" s="531">
        <f t="shared" si="2326"/>
        <v>2479</v>
      </c>
      <c r="CC81" s="547">
        <f t="shared" si="2326"/>
        <v>2480</v>
      </c>
      <c r="CD81" s="531">
        <f t="shared" si="2326"/>
        <v>2481</v>
      </c>
      <c r="CE81" s="531">
        <f t="shared" si="2326"/>
        <v>2482</v>
      </c>
      <c r="CF81" s="509">
        <f t="shared" si="2326"/>
        <v>2483</v>
      </c>
      <c r="CG81" s="509">
        <f t="shared" si="2326"/>
        <v>2484</v>
      </c>
      <c r="CH81" s="509">
        <f t="shared" si="2326"/>
        <v>2485</v>
      </c>
      <c r="CI81" s="509">
        <f t="shared" si="2326"/>
        <v>2486</v>
      </c>
      <c r="CJ81" s="509">
        <f t="shared" si="2326"/>
        <v>2487</v>
      </c>
      <c r="CK81" s="509">
        <f t="shared" si="2326"/>
        <v>2488</v>
      </c>
      <c r="CL81" s="509">
        <f t="shared" si="2326"/>
        <v>2489</v>
      </c>
      <c r="CM81" s="509">
        <f t="shared" si="2326"/>
        <v>2490</v>
      </c>
      <c r="CN81" s="509">
        <f t="shared" si="2326"/>
        <v>2491</v>
      </c>
      <c r="CO81" s="509">
        <f t="shared" si="2326"/>
        <v>2492</v>
      </c>
      <c r="CP81" s="509">
        <f t="shared" si="2326"/>
        <v>2493</v>
      </c>
      <c r="CQ81" s="509">
        <f t="shared" si="2326"/>
        <v>2494</v>
      </c>
      <c r="CR81" s="509">
        <f t="shared" si="2326"/>
        <v>2495</v>
      </c>
      <c r="CS81" s="509">
        <f t="shared" si="2326"/>
        <v>2496</v>
      </c>
      <c r="CT81" s="509">
        <f t="shared" si="2326"/>
        <v>2497</v>
      </c>
      <c r="CU81" s="509">
        <f t="shared" ref="CU81:CW81" si="2327">$A82+CT$9</f>
        <v>2498</v>
      </c>
      <c r="CV81" s="509">
        <f t="shared" si="2327"/>
        <v>2499</v>
      </c>
      <c r="CW81" s="509">
        <f t="shared" si="2327"/>
        <v>2500</v>
      </c>
      <c r="CX81" s="532"/>
      <c r="CZ81" s="508"/>
      <c r="DE81" s="508"/>
      <c r="DF81" s="508"/>
      <c r="DG81" s="508"/>
      <c r="DH81" s="508"/>
      <c r="DI81" s="508"/>
      <c r="DJ81" s="508"/>
    </row>
    <row r="82" spans="1:114">
      <c r="A82" s="533">
        <v>2401</v>
      </c>
      <c r="B82" s="190" t="str">
        <f>MID($I$7,B81,1)</f>
        <v/>
      </c>
      <c r="C82" s="23" t="str">
        <f t="shared" ref="C82" si="2328">MID($I$7,C81,1)</f>
        <v/>
      </c>
      <c r="D82" s="23" t="str">
        <f t="shared" ref="D82" si="2329">MID($I$7,D81,1)</f>
        <v/>
      </c>
      <c r="E82" s="23" t="str">
        <f t="shared" ref="E82" si="2330">MID($I$7,E81,1)</f>
        <v/>
      </c>
      <c r="F82" s="23" t="str">
        <f t="shared" ref="F82" si="2331">MID($I$7,F81,1)</f>
        <v/>
      </c>
      <c r="G82" s="23" t="str">
        <f t="shared" ref="G82" si="2332">MID($I$7,G81,1)</f>
        <v/>
      </c>
      <c r="H82" s="23" t="str">
        <f t="shared" ref="H82" si="2333">MID($I$7,H81,1)</f>
        <v/>
      </c>
      <c r="I82" s="23" t="str">
        <f t="shared" ref="I82" si="2334">MID($I$7,I81,1)</f>
        <v/>
      </c>
      <c r="J82" s="23" t="str">
        <f t="shared" ref="J82" si="2335">MID($I$7,J81,1)</f>
        <v/>
      </c>
      <c r="K82" s="23" t="str">
        <f t="shared" ref="K82" si="2336">MID($I$7,K81,1)</f>
        <v/>
      </c>
      <c r="L82" s="23" t="str">
        <f t="shared" ref="L82" si="2337">MID($I$7,L81,1)</f>
        <v/>
      </c>
      <c r="M82" s="23" t="str">
        <f t="shared" ref="M82" si="2338">MID($I$7,M81,1)</f>
        <v/>
      </c>
      <c r="N82" s="23" t="str">
        <f t="shared" ref="N82" si="2339">MID($I$7,N81,1)</f>
        <v/>
      </c>
      <c r="O82" s="23" t="str">
        <f t="shared" ref="O82" si="2340">MID($I$7,O81,1)</f>
        <v/>
      </c>
      <c r="P82" s="23" t="str">
        <f t="shared" ref="P82" si="2341">MID($I$7,P81,1)</f>
        <v/>
      </c>
      <c r="Q82" s="23" t="str">
        <f t="shared" ref="Q82" si="2342">MID($I$7,Q81,1)</f>
        <v/>
      </c>
      <c r="R82" s="23" t="str">
        <f t="shared" ref="R82" si="2343">MID($I$7,R81,1)</f>
        <v/>
      </c>
      <c r="S82" s="23" t="str">
        <f t="shared" ref="S82" si="2344">MID($I$7,S81,1)</f>
        <v/>
      </c>
      <c r="T82" s="23" t="str">
        <f t="shared" ref="T82" si="2345">MID($I$7,T81,1)</f>
        <v/>
      </c>
      <c r="U82" s="23" t="str">
        <f t="shared" ref="U82" si="2346">MID($I$7,U81,1)</f>
        <v/>
      </c>
      <c r="V82" s="543" t="str">
        <f t="shared" ref="V82" si="2347">MID($I$7,V81,1)</f>
        <v/>
      </c>
      <c r="W82" s="23" t="str">
        <f t="shared" ref="W82" si="2348">MID($I$7,W81,1)</f>
        <v/>
      </c>
      <c r="X82" s="23" t="str">
        <f t="shared" ref="X82" si="2349">MID($I$7,X81,1)</f>
        <v/>
      </c>
      <c r="Y82" s="23" t="str">
        <f t="shared" ref="Y82" si="2350">MID($I$7,Y81,1)</f>
        <v/>
      </c>
      <c r="Z82" s="23" t="str">
        <f t="shared" ref="Z82" si="2351">MID($I$7,Z81,1)</f>
        <v/>
      </c>
      <c r="AA82" s="23" t="str">
        <f t="shared" ref="AA82" si="2352">MID($I$7,AA81,1)</f>
        <v/>
      </c>
      <c r="AB82" s="23" t="str">
        <f t="shared" ref="AB82" si="2353">MID($I$7,AB81,1)</f>
        <v/>
      </c>
      <c r="AC82" s="23" t="str">
        <f t="shared" ref="AC82" si="2354">MID($I$7,AC81,1)</f>
        <v/>
      </c>
      <c r="AD82" s="23" t="str">
        <f t="shared" ref="AD82" si="2355">MID($I$7,AD81,1)</f>
        <v/>
      </c>
      <c r="AE82" s="23" t="str">
        <f t="shared" ref="AE82" si="2356">MID($I$7,AE81,1)</f>
        <v/>
      </c>
      <c r="AF82" s="23" t="str">
        <f t="shared" ref="AF82" si="2357">MID($I$7,AF81,1)</f>
        <v/>
      </c>
      <c r="AG82" s="23" t="str">
        <f t="shared" ref="AG82" si="2358">MID($I$7,AG81,1)</f>
        <v/>
      </c>
      <c r="AH82" s="23" t="str">
        <f t="shared" ref="AH82" si="2359">MID($I$7,AH81,1)</f>
        <v/>
      </c>
      <c r="AI82" s="23" t="str">
        <f t="shared" ref="AI82" si="2360">MID($I$7,AI81,1)</f>
        <v/>
      </c>
      <c r="AJ82" s="23" t="str">
        <f t="shared" ref="AJ82" si="2361">MID($I$7,AJ81,1)</f>
        <v/>
      </c>
      <c r="AK82" s="23" t="str">
        <f t="shared" ref="AK82" si="2362">MID($I$7,AK81,1)</f>
        <v/>
      </c>
      <c r="AL82" s="23" t="str">
        <f t="shared" ref="AL82" si="2363">MID($I$7,AL81,1)</f>
        <v/>
      </c>
      <c r="AM82" s="23" t="str">
        <f t="shared" ref="AM82" si="2364">MID($I$7,AM81,1)</f>
        <v/>
      </c>
      <c r="AN82" s="23" t="str">
        <f t="shared" ref="AN82" si="2365">MID($I$7,AN81,1)</f>
        <v/>
      </c>
      <c r="AO82" s="23" t="str">
        <f t="shared" ref="AO82" si="2366">MID($I$7,AO81,1)</f>
        <v/>
      </c>
      <c r="AP82" s="543" t="str">
        <f t="shared" ref="AP82" si="2367">MID($I$7,AP81,1)</f>
        <v/>
      </c>
      <c r="AQ82" s="10" t="str">
        <f t="shared" ref="AQ82" si="2368">MID($I$7,AQ81,1)</f>
        <v/>
      </c>
      <c r="AR82" s="23" t="str">
        <f t="shared" ref="AR82" si="2369">MID($I$7,AR81,1)</f>
        <v/>
      </c>
      <c r="AS82" s="23" t="str">
        <f t="shared" ref="AS82" si="2370">MID($I$7,AS81,1)</f>
        <v/>
      </c>
      <c r="AT82" s="23" t="str">
        <f t="shared" ref="AT82" si="2371">MID($I$7,AT81,1)</f>
        <v/>
      </c>
      <c r="AU82" s="23" t="str">
        <f t="shared" ref="AU82" si="2372">MID($I$7,AU81,1)</f>
        <v/>
      </c>
      <c r="AV82" s="23" t="str">
        <f t="shared" ref="AV82" si="2373">MID($I$7,AV81,1)</f>
        <v/>
      </c>
      <c r="AW82" s="23" t="str">
        <f t="shared" ref="AW82" si="2374">MID($I$7,AW81,1)</f>
        <v/>
      </c>
      <c r="AX82" s="23" t="str">
        <f t="shared" ref="AX82" si="2375">MID($I$7,AX81,1)</f>
        <v/>
      </c>
      <c r="AY82" s="23" t="str">
        <f t="shared" ref="AY82" si="2376">MID($I$7,AY81,1)</f>
        <v/>
      </c>
      <c r="AZ82" s="23" t="str">
        <f t="shared" ref="AZ82" si="2377">MID($I$7,AZ81,1)</f>
        <v/>
      </c>
      <c r="BA82" s="23" t="str">
        <f t="shared" ref="BA82" si="2378">MID($I$7,BA81,1)</f>
        <v/>
      </c>
      <c r="BB82" s="23" t="str">
        <f t="shared" ref="BB82" si="2379">MID($I$7,BB81,1)</f>
        <v/>
      </c>
      <c r="BC82" s="23" t="str">
        <f t="shared" ref="BC82" si="2380">MID($I$7,BC81,1)</f>
        <v/>
      </c>
      <c r="BD82" s="23" t="str">
        <f t="shared" ref="BD82" si="2381">MID($I$7,BD81,1)</f>
        <v/>
      </c>
      <c r="BE82" s="23" t="str">
        <f t="shared" ref="BE82" si="2382">MID($I$7,BE81,1)</f>
        <v/>
      </c>
      <c r="BF82" s="23" t="str">
        <f t="shared" ref="BF82" si="2383">MID($I$7,BF81,1)</f>
        <v/>
      </c>
      <c r="BG82" s="23" t="str">
        <f t="shared" ref="BG82" si="2384">MID($I$7,BG81,1)</f>
        <v/>
      </c>
      <c r="BH82" s="23" t="str">
        <f t="shared" ref="BH82" si="2385">MID($I$7,BH81,1)</f>
        <v/>
      </c>
      <c r="BI82" s="23" t="str">
        <f t="shared" ref="BI82" si="2386">MID($I$7,BI81,1)</f>
        <v/>
      </c>
      <c r="BJ82" s="543" t="str">
        <f t="shared" ref="BJ82" si="2387">MID($I$7,BJ81,1)</f>
        <v/>
      </c>
      <c r="BK82" s="10" t="str">
        <f t="shared" ref="BK82" si="2388">MID($I$7,BK81,1)</f>
        <v/>
      </c>
      <c r="BL82" s="10" t="str">
        <f t="shared" ref="BL82" si="2389">MID($I$7,BL81,1)</f>
        <v/>
      </c>
      <c r="BM82" s="10" t="str">
        <f t="shared" ref="BM82" si="2390">MID($I$7,BM81,1)</f>
        <v/>
      </c>
      <c r="BN82" s="10" t="str">
        <f t="shared" ref="BN82" si="2391">MID($I$7,BN81,1)</f>
        <v/>
      </c>
      <c r="BO82" s="10" t="str">
        <f t="shared" ref="BO82" si="2392">MID($I$7,BO81,1)</f>
        <v/>
      </c>
      <c r="BP82" s="10" t="str">
        <f t="shared" ref="BP82" si="2393">MID($I$7,BP81,1)</f>
        <v/>
      </c>
      <c r="BQ82" s="10" t="str">
        <f t="shared" ref="BQ82" si="2394">MID($I$7,BQ81,1)</f>
        <v/>
      </c>
      <c r="BR82" s="10" t="str">
        <f t="shared" ref="BR82" si="2395">MID($I$7,BR81,1)</f>
        <v/>
      </c>
      <c r="BS82" s="10" t="str">
        <f t="shared" ref="BS82" si="2396">MID($I$7,BS81,1)</f>
        <v/>
      </c>
      <c r="BT82" s="10" t="str">
        <f t="shared" ref="BT82" si="2397">MID($I$7,BT81,1)</f>
        <v/>
      </c>
      <c r="BU82" s="10" t="str">
        <f t="shared" ref="BU82" si="2398">MID($I$7,BU81,1)</f>
        <v/>
      </c>
      <c r="BV82" s="10" t="str">
        <f t="shared" ref="BV82" si="2399">MID($I$7,BV81,1)</f>
        <v/>
      </c>
      <c r="BW82" s="10" t="str">
        <f t="shared" ref="BW82" si="2400">MID($I$7,BW81,1)</f>
        <v/>
      </c>
      <c r="BX82" s="10" t="str">
        <f t="shared" ref="BX82" si="2401">MID($I$7,BX81,1)</f>
        <v/>
      </c>
      <c r="BY82" s="10" t="str">
        <f t="shared" ref="BY82" si="2402">MID($I$7,BY81,1)</f>
        <v/>
      </c>
      <c r="BZ82" s="10" t="str">
        <f t="shared" ref="BZ82" si="2403">MID($I$7,BZ81,1)</f>
        <v/>
      </c>
      <c r="CA82" s="10" t="str">
        <f t="shared" ref="CA82" si="2404">MID($I$7,CA81,1)</f>
        <v/>
      </c>
      <c r="CB82" s="10" t="str">
        <f t="shared" ref="CB82" si="2405">MID($I$7,CB81,1)</f>
        <v/>
      </c>
      <c r="CC82" s="546" t="str">
        <f t="shared" ref="CC82" si="2406">MID($I$7,CC81,1)</f>
        <v/>
      </c>
      <c r="CD82" s="10" t="str">
        <f t="shared" ref="CD82" si="2407">MID($I$7,CD81,1)</f>
        <v/>
      </c>
      <c r="CE82" s="10" t="str">
        <f t="shared" ref="CE82" si="2408">MID($I$7,CE81,1)</f>
        <v/>
      </c>
      <c r="CF82" s="23" t="str">
        <f t="shared" ref="CF82" si="2409">MID($I$7,CF81,1)</f>
        <v/>
      </c>
      <c r="CG82" s="23" t="str">
        <f t="shared" ref="CG82" si="2410">MID($I$7,CG81,1)</f>
        <v/>
      </c>
      <c r="CH82" s="23" t="str">
        <f t="shared" ref="CH82" si="2411">MID($I$7,CH81,1)</f>
        <v/>
      </c>
      <c r="CI82" s="23" t="str">
        <f t="shared" ref="CI82" si="2412">MID($I$7,CI81,1)</f>
        <v/>
      </c>
      <c r="CJ82" s="23" t="str">
        <f t="shared" ref="CJ82" si="2413">MID($I$7,CJ81,1)</f>
        <v/>
      </c>
      <c r="CK82" s="23" t="str">
        <f t="shared" ref="CK82" si="2414">MID($I$7,CK81,1)</f>
        <v/>
      </c>
      <c r="CL82" s="23" t="str">
        <f t="shared" ref="CL82" si="2415">MID($I$7,CL81,1)</f>
        <v/>
      </c>
      <c r="CM82" s="23" t="str">
        <f t="shared" ref="CM82" si="2416">MID($I$7,CM81,1)</f>
        <v/>
      </c>
      <c r="CN82" s="23" t="str">
        <f t="shared" ref="CN82" si="2417">MID($I$7,CN81,1)</f>
        <v/>
      </c>
      <c r="CO82" s="23" t="str">
        <f t="shared" ref="CO82" si="2418">MID($I$7,CO81,1)</f>
        <v/>
      </c>
      <c r="CP82" s="23" t="str">
        <f t="shared" ref="CP82" si="2419">MID($I$7,CP81,1)</f>
        <v/>
      </c>
      <c r="CQ82" s="23" t="str">
        <f t="shared" ref="CQ82" si="2420">MID($I$7,CQ81,1)</f>
        <v/>
      </c>
      <c r="CR82" s="23" t="str">
        <f t="shared" ref="CR82" si="2421">MID($I$7,CR81,1)</f>
        <v/>
      </c>
      <c r="CS82" s="23" t="str">
        <f t="shared" ref="CS82" si="2422">MID($I$7,CS81,1)</f>
        <v/>
      </c>
      <c r="CT82" s="23" t="str">
        <f t="shared" ref="CT82" si="2423">MID($I$7,CT81,1)</f>
        <v/>
      </c>
      <c r="CU82" s="23" t="str">
        <f t="shared" ref="CU82" si="2424">MID($I$7,CU81,1)</f>
        <v/>
      </c>
      <c r="CV82" s="23" t="str">
        <f t="shared" ref="CV82" si="2425">MID($I$7,CV81,1)</f>
        <v/>
      </c>
      <c r="CW82" s="23" t="str">
        <f t="shared" ref="CW82" si="2426">MID($I$7,CW81,1)</f>
        <v/>
      </c>
      <c r="CX82" s="533">
        <f>CW81</f>
        <v>2500</v>
      </c>
    </row>
    <row r="83" spans="1:114">
      <c r="A83" s="533"/>
      <c r="B83" s="190" t="str">
        <f>IF(B82="","",IF(OR(B82="G",B82="C")=TRUE,"S",IF(OR(B82="A",B82="T")=TRUE,"W","/")))</f>
        <v/>
      </c>
      <c r="C83" s="23" t="str">
        <f t="shared" ref="C83:BN83" si="2427">IF(C82="","",IF(OR(C82="G",C82="C")=TRUE,"S",IF(OR(C82="A",C82="T")=TRUE,"W","/")))</f>
        <v/>
      </c>
      <c r="D83" s="23" t="str">
        <f t="shared" si="2427"/>
        <v/>
      </c>
      <c r="E83" s="23" t="str">
        <f t="shared" si="2427"/>
        <v/>
      </c>
      <c r="F83" s="23" t="str">
        <f t="shared" si="2427"/>
        <v/>
      </c>
      <c r="G83" s="23" t="str">
        <f t="shared" si="2427"/>
        <v/>
      </c>
      <c r="H83" s="23" t="str">
        <f t="shared" si="2427"/>
        <v/>
      </c>
      <c r="I83" s="23" t="str">
        <f t="shared" si="2427"/>
        <v/>
      </c>
      <c r="J83" s="23" t="str">
        <f t="shared" si="2427"/>
        <v/>
      </c>
      <c r="K83" s="23" t="str">
        <f t="shared" si="2427"/>
        <v/>
      </c>
      <c r="L83" s="23" t="str">
        <f t="shared" si="2427"/>
        <v/>
      </c>
      <c r="M83" s="23" t="str">
        <f t="shared" si="2427"/>
        <v/>
      </c>
      <c r="N83" s="23" t="str">
        <f t="shared" si="2427"/>
        <v/>
      </c>
      <c r="O83" s="23" t="str">
        <f t="shared" si="2427"/>
        <v/>
      </c>
      <c r="P83" s="23" t="str">
        <f t="shared" si="2427"/>
        <v/>
      </c>
      <c r="Q83" s="23" t="str">
        <f t="shared" si="2427"/>
        <v/>
      </c>
      <c r="R83" s="23" t="str">
        <f t="shared" si="2427"/>
        <v/>
      </c>
      <c r="S83" s="23" t="str">
        <f t="shared" si="2427"/>
        <v/>
      </c>
      <c r="T83" s="23" t="str">
        <f t="shared" si="2427"/>
        <v/>
      </c>
      <c r="U83" s="23" t="str">
        <f t="shared" si="2427"/>
        <v/>
      </c>
      <c r="V83" s="543" t="str">
        <f t="shared" si="2427"/>
        <v/>
      </c>
      <c r="W83" s="23" t="str">
        <f t="shared" si="2427"/>
        <v/>
      </c>
      <c r="X83" s="23" t="str">
        <f t="shared" si="2427"/>
        <v/>
      </c>
      <c r="Y83" s="23" t="str">
        <f t="shared" si="2427"/>
        <v/>
      </c>
      <c r="Z83" s="23" t="str">
        <f t="shared" si="2427"/>
        <v/>
      </c>
      <c r="AA83" s="23" t="str">
        <f t="shared" si="2427"/>
        <v/>
      </c>
      <c r="AB83" s="23" t="str">
        <f t="shared" si="2427"/>
        <v/>
      </c>
      <c r="AC83" s="23" t="str">
        <f t="shared" si="2427"/>
        <v/>
      </c>
      <c r="AD83" s="23" t="str">
        <f t="shared" si="2427"/>
        <v/>
      </c>
      <c r="AE83" s="23" t="str">
        <f t="shared" si="2427"/>
        <v/>
      </c>
      <c r="AF83" s="23" t="str">
        <f t="shared" si="2427"/>
        <v/>
      </c>
      <c r="AG83" s="23" t="str">
        <f t="shared" si="2427"/>
        <v/>
      </c>
      <c r="AH83" s="23" t="str">
        <f t="shared" si="2427"/>
        <v/>
      </c>
      <c r="AI83" s="23" t="str">
        <f t="shared" si="2427"/>
        <v/>
      </c>
      <c r="AJ83" s="23" t="str">
        <f t="shared" si="2427"/>
        <v/>
      </c>
      <c r="AK83" s="23" t="str">
        <f t="shared" si="2427"/>
        <v/>
      </c>
      <c r="AL83" s="23" t="str">
        <f t="shared" si="2427"/>
        <v/>
      </c>
      <c r="AM83" s="23" t="str">
        <f t="shared" si="2427"/>
        <v/>
      </c>
      <c r="AN83" s="23" t="str">
        <f t="shared" si="2427"/>
        <v/>
      </c>
      <c r="AO83" s="23" t="str">
        <f t="shared" si="2427"/>
        <v/>
      </c>
      <c r="AP83" s="543" t="str">
        <f t="shared" si="2427"/>
        <v/>
      </c>
      <c r="AQ83" s="10" t="str">
        <f t="shared" si="2427"/>
        <v/>
      </c>
      <c r="AR83" s="23" t="str">
        <f t="shared" si="2427"/>
        <v/>
      </c>
      <c r="AS83" s="23" t="str">
        <f t="shared" si="2427"/>
        <v/>
      </c>
      <c r="AT83" s="23" t="str">
        <f t="shared" si="2427"/>
        <v/>
      </c>
      <c r="AU83" s="23" t="str">
        <f t="shared" si="2427"/>
        <v/>
      </c>
      <c r="AV83" s="23" t="str">
        <f t="shared" si="2427"/>
        <v/>
      </c>
      <c r="AW83" s="23" t="str">
        <f t="shared" si="2427"/>
        <v/>
      </c>
      <c r="AX83" s="23" t="str">
        <f t="shared" si="2427"/>
        <v/>
      </c>
      <c r="AY83" s="23" t="str">
        <f t="shared" si="2427"/>
        <v/>
      </c>
      <c r="AZ83" s="23" t="str">
        <f t="shared" si="2427"/>
        <v/>
      </c>
      <c r="BA83" s="23" t="str">
        <f t="shared" si="2427"/>
        <v/>
      </c>
      <c r="BB83" s="23" t="str">
        <f t="shared" si="2427"/>
        <v/>
      </c>
      <c r="BC83" s="23" t="str">
        <f t="shared" si="2427"/>
        <v/>
      </c>
      <c r="BD83" s="23" t="str">
        <f t="shared" si="2427"/>
        <v/>
      </c>
      <c r="BE83" s="23" t="str">
        <f t="shared" si="2427"/>
        <v/>
      </c>
      <c r="BF83" s="23" t="str">
        <f t="shared" si="2427"/>
        <v/>
      </c>
      <c r="BG83" s="23" t="str">
        <f t="shared" si="2427"/>
        <v/>
      </c>
      <c r="BH83" s="23" t="str">
        <f t="shared" si="2427"/>
        <v/>
      </c>
      <c r="BI83" s="23" t="str">
        <f t="shared" si="2427"/>
        <v/>
      </c>
      <c r="BJ83" s="543" t="str">
        <f t="shared" si="2427"/>
        <v/>
      </c>
      <c r="BK83" s="10" t="str">
        <f t="shared" si="2427"/>
        <v/>
      </c>
      <c r="BL83" s="10" t="str">
        <f t="shared" si="2427"/>
        <v/>
      </c>
      <c r="BM83" s="10" t="str">
        <f t="shared" si="2427"/>
        <v/>
      </c>
      <c r="BN83" s="10" t="str">
        <f t="shared" si="2427"/>
        <v/>
      </c>
      <c r="BO83" s="10" t="str">
        <f t="shared" ref="BO83:CW83" si="2428">IF(BO82="","",IF(OR(BO82="G",BO82="C")=TRUE,"S",IF(OR(BO82="A",BO82="T")=TRUE,"W","/")))</f>
        <v/>
      </c>
      <c r="BP83" s="10" t="str">
        <f t="shared" si="2428"/>
        <v/>
      </c>
      <c r="BQ83" s="10" t="str">
        <f t="shared" si="2428"/>
        <v/>
      </c>
      <c r="BR83" s="10" t="str">
        <f t="shared" si="2428"/>
        <v/>
      </c>
      <c r="BS83" s="10" t="str">
        <f t="shared" si="2428"/>
        <v/>
      </c>
      <c r="BT83" s="10" t="str">
        <f t="shared" si="2428"/>
        <v/>
      </c>
      <c r="BU83" s="10" t="str">
        <f t="shared" si="2428"/>
        <v/>
      </c>
      <c r="BV83" s="10" t="str">
        <f t="shared" si="2428"/>
        <v/>
      </c>
      <c r="BW83" s="10" t="str">
        <f t="shared" si="2428"/>
        <v/>
      </c>
      <c r="BX83" s="10" t="str">
        <f t="shared" si="2428"/>
        <v/>
      </c>
      <c r="BY83" s="10" t="str">
        <f t="shared" si="2428"/>
        <v/>
      </c>
      <c r="BZ83" s="10" t="str">
        <f t="shared" si="2428"/>
        <v/>
      </c>
      <c r="CA83" s="10" t="str">
        <f t="shared" si="2428"/>
        <v/>
      </c>
      <c r="CB83" s="10" t="str">
        <f t="shared" si="2428"/>
        <v/>
      </c>
      <c r="CC83" s="546" t="str">
        <f t="shared" si="2428"/>
        <v/>
      </c>
      <c r="CD83" s="10" t="str">
        <f t="shared" si="2428"/>
        <v/>
      </c>
      <c r="CE83" s="10" t="str">
        <f t="shared" si="2428"/>
        <v/>
      </c>
      <c r="CF83" s="23" t="str">
        <f t="shared" si="2428"/>
        <v/>
      </c>
      <c r="CG83" s="23" t="str">
        <f t="shared" si="2428"/>
        <v/>
      </c>
      <c r="CH83" s="23" t="str">
        <f t="shared" si="2428"/>
        <v/>
      </c>
      <c r="CI83" s="23" t="str">
        <f t="shared" si="2428"/>
        <v/>
      </c>
      <c r="CJ83" s="23" t="str">
        <f t="shared" si="2428"/>
        <v/>
      </c>
      <c r="CK83" s="23" t="str">
        <f t="shared" si="2428"/>
        <v/>
      </c>
      <c r="CL83" s="23" t="str">
        <f t="shared" si="2428"/>
        <v/>
      </c>
      <c r="CM83" s="23" t="str">
        <f t="shared" si="2428"/>
        <v/>
      </c>
      <c r="CN83" s="23" t="str">
        <f t="shared" si="2428"/>
        <v/>
      </c>
      <c r="CO83" s="23" t="str">
        <f t="shared" si="2428"/>
        <v/>
      </c>
      <c r="CP83" s="23" t="str">
        <f t="shared" si="2428"/>
        <v/>
      </c>
      <c r="CQ83" s="23" t="str">
        <f t="shared" si="2428"/>
        <v/>
      </c>
      <c r="CR83" s="23" t="str">
        <f t="shared" si="2428"/>
        <v/>
      </c>
      <c r="CS83" s="23" t="str">
        <f t="shared" si="2428"/>
        <v/>
      </c>
      <c r="CT83" s="23" t="str">
        <f t="shared" si="2428"/>
        <v/>
      </c>
      <c r="CU83" s="23" t="str">
        <f t="shared" si="2428"/>
        <v/>
      </c>
      <c r="CV83" s="23" t="str">
        <f t="shared" si="2428"/>
        <v/>
      </c>
      <c r="CW83" s="23" t="str">
        <f t="shared" si="2428"/>
        <v/>
      </c>
      <c r="CX83" s="533"/>
    </row>
    <row r="84" spans="1:114" s="510" customFormat="1">
      <c r="A84" s="532"/>
      <c r="B84" s="530">
        <f>$A85</f>
        <v>2501</v>
      </c>
      <c r="C84" s="509">
        <f t="shared" ref="C84:AH84" si="2429">$A85+B$9</f>
        <v>2502</v>
      </c>
      <c r="D84" s="509">
        <f t="shared" si="2429"/>
        <v>2503</v>
      </c>
      <c r="E84" s="509">
        <f t="shared" si="2429"/>
        <v>2504</v>
      </c>
      <c r="F84" s="509">
        <f t="shared" si="2429"/>
        <v>2505</v>
      </c>
      <c r="G84" s="509">
        <f t="shared" si="2429"/>
        <v>2506</v>
      </c>
      <c r="H84" s="509">
        <f t="shared" si="2429"/>
        <v>2507</v>
      </c>
      <c r="I84" s="509">
        <f t="shared" si="2429"/>
        <v>2508</v>
      </c>
      <c r="J84" s="509">
        <f t="shared" si="2429"/>
        <v>2509</v>
      </c>
      <c r="K84" s="509">
        <f t="shared" si="2429"/>
        <v>2510</v>
      </c>
      <c r="L84" s="509">
        <f t="shared" si="2429"/>
        <v>2511</v>
      </c>
      <c r="M84" s="509">
        <f t="shared" si="2429"/>
        <v>2512</v>
      </c>
      <c r="N84" s="509">
        <f t="shared" si="2429"/>
        <v>2513</v>
      </c>
      <c r="O84" s="509">
        <f t="shared" si="2429"/>
        <v>2514</v>
      </c>
      <c r="P84" s="509">
        <f t="shared" si="2429"/>
        <v>2515</v>
      </c>
      <c r="Q84" s="509">
        <f t="shared" si="2429"/>
        <v>2516</v>
      </c>
      <c r="R84" s="509">
        <f t="shared" si="2429"/>
        <v>2517</v>
      </c>
      <c r="S84" s="509">
        <f t="shared" si="2429"/>
        <v>2518</v>
      </c>
      <c r="T84" s="509">
        <f t="shared" si="2429"/>
        <v>2519</v>
      </c>
      <c r="U84" s="509">
        <f t="shared" si="2429"/>
        <v>2520</v>
      </c>
      <c r="V84" s="544">
        <f t="shared" si="2429"/>
        <v>2521</v>
      </c>
      <c r="W84" s="509">
        <f t="shared" si="2429"/>
        <v>2522</v>
      </c>
      <c r="X84" s="509">
        <f t="shared" si="2429"/>
        <v>2523</v>
      </c>
      <c r="Y84" s="509">
        <f t="shared" si="2429"/>
        <v>2524</v>
      </c>
      <c r="Z84" s="509">
        <f t="shared" si="2429"/>
        <v>2525</v>
      </c>
      <c r="AA84" s="509">
        <f t="shared" si="2429"/>
        <v>2526</v>
      </c>
      <c r="AB84" s="509">
        <f t="shared" si="2429"/>
        <v>2527</v>
      </c>
      <c r="AC84" s="509">
        <f t="shared" si="2429"/>
        <v>2528</v>
      </c>
      <c r="AD84" s="509">
        <f t="shared" si="2429"/>
        <v>2529</v>
      </c>
      <c r="AE84" s="509">
        <f t="shared" si="2429"/>
        <v>2530</v>
      </c>
      <c r="AF84" s="509">
        <f t="shared" si="2429"/>
        <v>2531</v>
      </c>
      <c r="AG84" s="509">
        <f t="shared" si="2429"/>
        <v>2532</v>
      </c>
      <c r="AH84" s="509">
        <f t="shared" si="2429"/>
        <v>2533</v>
      </c>
      <c r="AI84" s="509">
        <f t="shared" ref="AI84:BN84" si="2430">$A85+AH$9</f>
        <v>2534</v>
      </c>
      <c r="AJ84" s="509">
        <f t="shared" si="2430"/>
        <v>2535</v>
      </c>
      <c r="AK84" s="509">
        <f t="shared" si="2430"/>
        <v>2536</v>
      </c>
      <c r="AL84" s="509">
        <f t="shared" si="2430"/>
        <v>2537</v>
      </c>
      <c r="AM84" s="509">
        <f t="shared" si="2430"/>
        <v>2538</v>
      </c>
      <c r="AN84" s="509">
        <f t="shared" si="2430"/>
        <v>2539</v>
      </c>
      <c r="AO84" s="509">
        <f t="shared" si="2430"/>
        <v>2540</v>
      </c>
      <c r="AP84" s="544">
        <f t="shared" si="2430"/>
        <v>2541</v>
      </c>
      <c r="AQ84" s="531">
        <f t="shared" si="2430"/>
        <v>2542</v>
      </c>
      <c r="AR84" s="509">
        <f t="shared" si="2430"/>
        <v>2543</v>
      </c>
      <c r="AS84" s="509">
        <f t="shared" si="2430"/>
        <v>2544</v>
      </c>
      <c r="AT84" s="509">
        <f t="shared" si="2430"/>
        <v>2545</v>
      </c>
      <c r="AU84" s="509">
        <f t="shared" si="2430"/>
        <v>2546</v>
      </c>
      <c r="AV84" s="509">
        <f t="shared" si="2430"/>
        <v>2547</v>
      </c>
      <c r="AW84" s="509">
        <f t="shared" si="2430"/>
        <v>2548</v>
      </c>
      <c r="AX84" s="509">
        <f t="shared" si="2430"/>
        <v>2549</v>
      </c>
      <c r="AY84" s="509">
        <f t="shared" si="2430"/>
        <v>2550</v>
      </c>
      <c r="AZ84" s="509">
        <f t="shared" si="2430"/>
        <v>2551</v>
      </c>
      <c r="BA84" s="509">
        <f t="shared" si="2430"/>
        <v>2552</v>
      </c>
      <c r="BB84" s="509">
        <f t="shared" si="2430"/>
        <v>2553</v>
      </c>
      <c r="BC84" s="509">
        <f t="shared" si="2430"/>
        <v>2554</v>
      </c>
      <c r="BD84" s="509">
        <f t="shared" si="2430"/>
        <v>2555</v>
      </c>
      <c r="BE84" s="509">
        <f t="shared" si="2430"/>
        <v>2556</v>
      </c>
      <c r="BF84" s="509">
        <f t="shared" si="2430"/>
        <v>2557</v>
      </c>
      <c r="BG84" s="509">
        <f t="shared" si="2430"/>
        <v>2558</v>
      </c>
      <c r="BH84" s="509">
        <f t="shared" si="2430"/>
        <v>2559</v>
      </c>
      <c r="BI84" s="509">
        <f t="shared" si="2430"/>
        <v>2560</v>
      </c>
      <c r="BJ84" s="544">
        <f t="shared" si="2430"/>
        <v>2561</v>
      </c>
      <c r="BK84" s="531">
        <f t="shared" si="2430"/>
        <v>2562</v>
      </c>
      <c r="BL84" s="531">
        <f t="shared" si="2430"/>
        <v>2563</v>
      </c>
      <c r="BM84" s="531">
        <f t="shared" si="2430"/>
        <v>2564</v>
      </c>
      <c r="BN84" s="531">
        <f t="shared" si="2430"/>
        <v>2565</v>
      </c>
      <c r="BO84" s="531">
        <f t="shared" ref="BO84:CT84" si="2431">$A85+BN$9</f>
        <v>2566</v>
      </c>
      <c r="BP84" s="531">
        <f t="shared" si="2431"/>
        <v>2567</v>
      </c>
      <c r="BQ84" s="531">
        <f t="shared" si="2431"/>
        <v>2568</v>
      </c>
      <c r="BR84" s="531">
        <f t="shared" si="2431"/>
        <v>2569</v>
      </c>
      <c r="BS84" s="531">
        <f t="shared" si="2431"/>
        <v>2570</v>
      </c>
      <c r="BT84" s="531">
        <f t="shared" si="2431"/>
        <v>2571</v>
      </c>
      <c r="BU84" s="531">
        <f t="shared" si="2431"/>
        <v>2572</v>
      </c>
      <c r="BV84" s="531">
        <f t="shared" si="2431"/>
        <v>2573</v>
      </c>
      <c r="BW84" s="531">
        <f t="shared" si="2431"/>
        <v>2574</v>
      </c>
      <c r="BX84" s="531">
        <f t="shared" si="2431"/>
        <v>2575</v>
      </c>
      <c r="BY84" s="531">
        <f t="shared" si="2431"/>
        <v>2576</v>
      </c>
      <c r="BZ84" s="531">
        <f t="shared" si="2431"/>
        <v>2577</v>
      </c>
      <c r="CA84" s="531">
        <f t="shared" si="2431"/>
        <v>2578</v>
      </c>
      <c r="CB84" s="531">
        <f t="shared" si="2431"/>
        <v>2579</v>
      </c>
      <c r="CC84" s="547">
        <f t="shared" si="2431"/>
        <v>2580</v>
      </c>
      <c r="CD84" s="531">
        <f t="shared" si="2431"/>
        <v>2581</v>
      </c>
      <c r="CE84" s="531">
        <f t="shared" si="2431"/>
        <v>2582</v>
      </c>
      <c r="CF84" s="509">
        <f t="shared" si="2431"/>
        <v>2583</v>
      </c>
      <c r="CG84" s="509">
        <f t="shared" si="2431"/>
        <v>2584</v>
      </c>
      <c r="CH84" s="509">
        <f t="shared" si="2431"/>
        <v>2585</v>
      </c>
      <c r="CI84" s="509">
        <f t="shared" si="2431"/>
        <v>2586</v>
      </c>
      <c r="CJ84" s="509">
        <f t="shared" si="2431"/>
        <v>2587</v>
      </c>
      <c r="CK84" s="509">
        <f t="shared" si="2431"/>
        <v>2588</v>
      </c>
      <c r="CL84" s="509">
        <f t="shared" si="2431"/>
        <v>2589</v>
      </c>
      <c r="CM84" s="509">
        <f t="shared" si="2431"/>
        <v>2590</v>
      </c>
      <c r="CN84" s="509">
        <f t="shared" si="2431"/>
        <v>2591</v>
      </c>
      <c r="CO84" s="509">
        <f t="shared" si="2431"/>
        <v>2592</v>
      </c>
      <c r="CP84" s="509">
        <f t="shared" si="2431"/>
        <v>2593</v>
      </c>
      <c r="CQ84" s="509">
        <f t="shared" si="2431"/>
        <v>2594</v>
      </c>
      <c r="CR84" s="509">
        <f t="shared" si="2431"/>
        <v>2595</v>
      </c>
      <c r="CS84" s="509">
        <f t="shared" si="2431"/>
        <v>2596</v>
      </c>
      <c r="CT84" s="509">
        <f t="shared" si="2431"/>
        <v>2597</v>
      </c>
      <c r="CU84" s="509">
        <f t="shared" ref="CU84:CW84" si="2432">$A85+CT$9</f>
        <v>2598</v>
      </c>
      <c r="CV84" s="509">
        <f t="shared" si="2432"/>
        <v>2599</v>
      </c>
      <c r="CW84" s="509">
        <f t="shared" si="2432"/>
        <v>2600</v>
      </c>
      <c r="CX84" s="532"/>
      <c r="CZ84" s="508"/>
      <c r="DE84" s="508"/>
      <c r="DF84" s="508"/>
      <c r="DG84" s="508"/>
      <c r="DH84" s="508"/>
      <c r="DI84" s="508"/>
      <c r="DJ84" s="508"/>
    </row>
    <row r="85" spans="1:114">
      <c r="A85" s="533">
        <v>2501</v>
      </c>
      <c r="B85" s="190" t="str">
        <f>MID($I$7,B84,1)</f>
        <v/>
      </c>
      <c r="C85" s="23" t="str">
        <f t="shared" ref="C85" si="2433">MID($I$7,C84,1)</f>
        <v/>
      </c>
      <c r="D85" s="23" t="str">
        <f t="shared" ref="D85" si="2434">MID($I$7,D84,1)</f>
        <v/>
      </c>
      <c r="E85" s="23" t="str">
        <f t="shared" ref="E85" si="2435">MID($I$7,E84,1)</f>
        <v/>
      </c>
      <c r="F85" s="23" t="str">
        <f t="shared" ref="F85" si="2436">MID($I$7,F84,1)</f>
        <v/>
      </c>
      <c r="G85" s="23" t="str">
        <f t="shared" ref="G85" si="2437">MID($I$7,G84,1)</f>
        <v/>
      </c>
      <c r="H85" s="23" t="str">
        <f t="shared" ref="H85" si="2438">MID($I$7,H84,1)</f>
        <v/>
      </c>
      <c r="I85" s="23" t="str">
        <f t="shared" ref="I85" si="2439">MID($I$7,I84,1)</f>
        <v/>
      </c>
      <c r="J85" s="23" t="str">
        <f t="shared" ref="J85" si="2440">MID($I$7,J84,1)</f>
        <v/>
      </c>
      <c r="K85" s="23" t="str">
        <f t="shared" ref="K85" si="2441">MID($I$7,K84,1)</f>
        <v/>
      </c>
      <c r="L85" s="23" t="str">
        <f t="shared" ref="L85" si="2442">MID($I$7,L84,1)</f>
        <v/>
      </c>
      <c r="M85" s="23" t="str">
        <f t="shared" ref="M85" si="2443">MID($I$7,M84,1)</f>
        <v/>
      </c>
      <c r="N85" s="23" t="str">
        <f t="shared" ref="N85" si="2444">MID($I$7,N84,1)</f>
        <v/>
      </c>
      <c r="O85" s="23" t="str">
        <f t="shared" ref="O85" si="2445">MID($I$7,O84,1)</f>
        <v/>
      </c>
      <c r="P85" s="23" t="str">
        <f t="shared" ref="P85" si="2446">MID($I$7,P84,1)</f>
        <v/>
      </c>
      <c r="Q85" s="23" t="str">
        <f t="shared" ref="Q85" si="2447">MID($I$7,Q84,1)</f>
        <v/>
      </c>
      <c r="R85" s="23" t="str">
        <f t="shared" ref="R85" si="2448">MID($I$7,R84,1)</f>
        <v/>
      </c>
      <c r="S85" s="23" t="str">
        <f t="shared" ref="S85" si="2449">MID($I$7,S84,1)</f>
        <v/>
      </c>
      <c r="T85" s="23" t="str">
        <f t="shared" ref="T85" si="2450">MID($I$7,T84,1)</f>
        <v/>
      </c>
      <c r="U85" s="23" t="str">
        <f t="shared" ref="U85" si="2451">MID($I$7,U84,1)</f>
        <v/>
      </c>
      <c r="V85" s="543" t="str">
        <f t="shared" ref="V85" si="2452">MID($I$7,V84,1)</f>
        <v/>
      </c>
      <c r="W85" s="23" t="str">
        <f t="shared" ref="W85" si="2453">MID($I$7,W84,1)</f>
        <v/>
      </c>
      <c r="X85" s="23" t="str">
        <f t="shared" ref="X85" si="2454">MID($I$7,X84,1)</f>
        <v/>
      </c>
      <c r="Y85" s="23" t="str">
        <f t="shared" ref="Y85" si="2455">MID($I$7,Y84,1)</f>
        <v/>
      </c>
      <c r="Z85" s="23" t="str">
        <f t="shared" ref="Z85" si="2456">MID($I$7,Z84,1)</f>
        <v/>
      </c>
      <c r="AA85" s="23" t="str">
        <f t="shared" ref="AA85" si="2457">MID($I$7,AA84,1)</f>
        <v/>
      </c>
      <c r="AB85" s="23" t="str">
        <f t="shared" ref="AB85" si="2458">MID($I$7,AB84,1)</f>
        <v/>
      </c>
      <c r="AC85" s="23" t="str">
        <f t="shared" ref="AC85" si="2459">MID($I$7,AC84,1)</f>
        <v/>
      </c>
      <c r="AD85" s="23" t="str">
        <f t="shared" ref="AD85" si="2460">MID($I$7,AD84,1)</f>
        <v/>
      </c>
      <c r="AE85" s="23" t="str">
        <f t="shared" ref="AE85" si="2461">MID($I$7,AE84,1)</f>
        <v/>
      </c>
      <c r="AF85" s="23" t="str">
        <f t="shared" ref="AF85" si="2462">MID($I$7,AF84,1)</f>
        <v/>
      </c>
      <c r="AG85" s="23" t="str">
        <f t="shared" ref="AG85" si="2463">MID($I$7,AG84,1)</f>
        <v/>
      </c>
      <c r="AH85" s="23" t="str">
        <f t="shared" ref="AH85" si="2464">MID($I$7,AH84,1)</f>
        <v/>
      </c>
      <c r="AI85" s="23" t="str">
        <f t="shared" ref="AI85" si="2465">MID($I$7,AI84,1)</f>
        <v/>
      </c>
      <c r="AJ85" s="23" t="str">
        <f t="shared" ref="AJ85" si="2466">MID($I$7,AJ84,1)</f>
        <v/>
      </c>
      <c r="AK85" s="23" t="str">
        <f t="shared" ref="AK85" si="2467">MID($I$7,AK84,1)</f>
        <v/>
      </c>
      <c r="AL85" s="23" t="str">
        <f t="shared" ref="AL85" si="2468">MID($I$7,AL84,1)</f>
        <v/>
      </c>
      <c r="AM85" s="23" t="str">
        <f t="shared" ref="AM85" si="2469">MID($I$7,AM84,1)</f>
        <v/>
      </c>
      <c r="AN85" s="23" t="str">
        <f t="shared" ref="AN85" si="2470">MID($I$7,AN84,1)</f>
        <v/>
      </c>
      <c r="AO85" s="23" t="str">
        <f t="shared" ref="AO85" si="2471">MID($I$7,AO84,1)</f>
        <v/>
      </c>
      <c r="AP85" s="543" t="str">
        <f t="shared" ref="AP85" si="2472">MID($I$7,AP84,1)</f>
        <v/>
      </c>
      <c r="AQ85" s="10" t="str">
        <f t="shared" ref="AQ85" si="2473">MID($I$7,AQ84,1)</f>
        <v/>
      </c>
      <c r="AR85" s="23" t="str">
        <f t="shared" ref="AR85" si="2474">MID($I$7,AR84,1)</f>
        <v/>
      </c>
      <c r="AS85" s="23" t="str">
        <f t="shared" ref="AS85" si="2475">MID($I$7,AS84,1)</f>
        <v/>
      </c>
      <c r="AT85" s="23" t="str">
        <f t="shared" ref="AT85" si="2476">MID($I$7,AT84,1)</f>
        <v/>
      </c>
      <c r="AU85" s="23" t="str">
        <f t="shared" ref="AU85" si="2477">MID($I$7,AU84,1)</f>
        <v/>
      </c>
      <c r="AV85" s="23" t="str">
        <f t="shared" ref="AV85" si="2478">MID($I$7,AV84,1)</f>
        <v/>
      </c>
      <c r="AW85" s="23" t="str">
        <f t="shared" ref="AW85" si="2479">MID($I$7,AW84,1)</f>
        <v/>
      </c>
      <c r="AX85" s="23" t="str">
        <f t="shared" ref="AX85" si="2480">MID($I$7,AX84,1)</f>
        <v/>
      </c>
      <c r="AY85" s="23" t="str">
        <f t="shared" ref="AY85" si="2481">MID($I$7,AY84,1)</f>
        <v/>
      </c>
      <c r="AZ85" s="23" t="str">
        <f t="shared" ref="AZ85" si="2482">MID($I$7,AZ84,1)</f>
        <v/>
      </c>
      <c r="BA85" s="23" t="str">
        <f t="shared" ref="BA85" si="2483">MID($I$7,BA84,1)</f>
        <v/>
      </c>
      <c r="BB85" s="23" t="str">
        <f t="shared" ref="BB85" si="2484">MID($I$7,BB84,1)</f>
        <v/>
      </c>
      <c r="BC85" s="23" t="str">
        <f t="shared" ref="BC85" si="2485">MID($I$7,BC84,1)</f>
        <v/>
      </c>
      <c r="BD85" s="23" t="str">
        <f t="shared" ref="BD85" si="2486">MID($I$7,BD84,1)</f>
        <v/>
      </c>
      <c r="BE85" s="23" t="str">
        <f t="shared" ref="BE85" si="2487">MID($I$7,BE84,1)</f>
        <v/>
      </c>
      <c r="BF85" s="23" t="str">
        <f t="shared" ref="BF85" si="2488">MID($I$7,BF84,1)</f>
        <v/>
      </c>
      <c r="BG85" s="23" t="str">
        <f t="shared" ref="BG85" si="2489">MID($I$7,BG84,1)</f>
        <v/>
      </c>
      <c r="BH85" s="23" t="str">
        <f t="shared" ref="BH85" si="2490">MID($I$7,BH84,1)</f>
        <v/>
      </c>
      <c r="BI85" s="23" t="str">
        <f t="shared" ref="BI85" si="2491">MID($I$7,BI84,1)</f>
        <v/>
      </c>
      <c r="BJ85" s="543" t="str">
        <f t="shared" ref="BJ85" si="2492">MID($I$7,BJ84,1)</f>
        <v/>
      </c>
      <c r="BK85" s="10" t="str">
        <f t="shared" ref="BK85" si="2493">MID($I$7,BK84,1)</f>
        <v/>
      </c>
      <c r="BL85" s="10" t="str">
        <f t="shared" ref="BL85" si="2494">MID($I$7,BL84,1)</f>
        <v/>
      </c>
      <c r="BM85" s="10" t="str">
        <f t="shared" ref="BM85" si="2495">MID($I$7,BM84,1)</f>
        <v/>
      </c>
      <c r="BN85" s="10" t="str">
        <f t="shared" ref="BN85" si="2496">MID($I$7,BN84,1)</f>
        <v/>
      </c>
      <c r="BO85" s="10" t="str">
        <f t="shared" ref="BO85" si="2497">MID($I$7,BO84,1)</f>
        <v/>
      </c>
      <c r="BP85" s="10" t="str">
        <f t="shared" ref="BP85" si="2498">MID($I$7,BP84,1)</f>
        <v/>
      </c>
      <c r="BQ85" s="10" t="str">
        <f t="shared" ref="BQ85" si="2499">MID($I$7,BQ84,1)</f>
        <v/>
      </c>
      <c r="BR85" s="10" t="str">
        <f t="shared" ref="BR85" si="2500">MID($I$7,BR84,1)</f>
        <v/>
      </c>
      <c r="BS85" s="10" t="str">
        <f t="shared" ref="BS85" si="2501">MID($I$7,BS84,1)</f>
        <v/>
      </c>
      <c r="BT85" s="10" t="str">
        <f t="shared" ref="BT85" si="2502">MID($I$7,BT84,1)</f>
        <v/>
      </c>
      <c r="BU85" s="10" t="str">
        <f t="shared" ref="BU85" si="2503">MID($I$7,BU84,1)</f>
        <v/>
      </c>
      <c r="BV85" s="10" t="str">
        <f t="shared" ref="BV85" si="2504">MID($I$7,BV84,1)</f>
        <v/>
      </c>
      <c r="BW85" s="10" t="str">
        <f t="shared" ref="BW85" si="2505">MID($I$7,BW84,1)</f>
        <v/>
      </c>
      <c r="BX85" s="10" t="str">
        <f t="shared" ref="BX85" si="2506">MID($I$7,BX84,1)</f>
        <v/>
      </c>
      <c r="BY85" s="10" t="str">
        <f t="shared" ref="BY85" si="2507">MID($I$7,BY84,1)</f>
        <v/>
      </c>
      <c r="BZ85" s="10" t="str">
        <f t="shared" ref="BZ85" si="2508">MID($I$7,BZ84,1)</f>
        <v/>
      </c>
      <c r="CA85" s="10" t="str">
        <f t="shared" ref="CA85" si="2509">MID($I$7,CA84,1)</f>
        <v/>
      </c>
      <c r="CB85" s="10" t="str">
        <f t="shared" ref="CB85" si="2510">MID($I$7,CB84,1)</f>
        <v/>
      </c>
      <c r="CC85" s="546" t="str">
        <f t="shared" ref="CC85" si="2511">MID($I$7,CC84,1)</f>
        <v/>
      </c>
      <c r="CD85" s="10" t="str">
        <f t="shared" ref="CD85" si="2512">MID($I$7,CD84,1)</f>
        <v/>
      </c>
      <c r="CE85" s="10" t="str">
        <f t="shared" ref="CE85" si="2513">MID($I$7,CE84,1)</f>
        <v/>
      </c>
      <c r="CF85" s="23" t="str">
        <f t="shared" ref="CF85" si="2514">MID($I$7,CF84,1)</f>
        <v/>
      </c>
      <c r="CG85" s="23" t="str">
        <f t="shared" ref="CG85" si="2515">MID($I$7,CG84,1)</f>
        <v/>
      </c>
      <c r="CH85" s="23" t="str">
        <f t="shared" ref="CH85" si="2516">MID($I$7,CH84,1)</f>
        <v/>
      </c>
      <c r="CI85" s="23" t="str">
        <f t="shared" ref="CI85" si="2517">MID($I$7,CI84,1)</f>
        <v/>
      </c>
      <c r="CJ85" s="23" t="str">
        <f t="shared" ref="CJ85" si="2518">MID($I$7,CJ84,1)</f>
        <v/>
      </c>
      <c r="CK85" s="23" t="str">
        <f t="shared" ref="CK85" si="2519">MID($I$7,CK84,1)</f>
        <v/>
      </c>
      <c r="CL85" s="23" t="str">
        <f t="shared" ref="CL85" si="2520">MID($I$7,CL84,1)</f>
        <v/>
      </c>
      <c r="CM85" s="23" t="str">
        <f t="shared" ref="CM85" si="2521">MID($I$7,CM84,1)</f>
        <v/>
      </c>
      <c r="CN85" s="23" t="str">
        <f t="shared" ref="CN85" si="2522">MID($I$7,CN84,1)</f>
        <v/>
      </c>
      <c r="CO85" s="23" t="str">
        <f t="shared" ref="CO85" si="2523">MID($I$7,CO84,1)</f>
        <v/>
      </c>
      <c r="CP85" s="23" t="str">
        <f t="shared" ref="CP85" si="2524">MID($I$7,CP84,1)</f>
        <v/>
      </c>
      <c r="CQ85" s="23" t="str">
        <f t="shared" ref="CQ85" si="2525">MID($I$7,CQ84,1)</f>
        <v/>
      </c>
      <c r="CR85" s="23" t="str">
        <f t="shared" ref="CR85" si="2526">MID($I$7,CR84,1)</f>
        <v/>
      </c>
      <c r="CS85" s="23" t="str">
        <f t="shared" ref="CS85" si="2527">MID($I$7,CS84,1)</f>
        <v/>
      </c>
      <c r="CT85" s="23" t="str">
        <f t="shared" ref="CT85" si="2528">MID($I$7,CT84,1)</f>
        <v/>
      </c>
      <c r="CU85" s="23" t="str">
        <f t="shared" ref="CU85" si="2529">MID($I$7,CU84,1)</f>
        <v/>
      </c>
      <c r="CV85" s="23" t="str">
        <f t="shared" ref="CV85" si="2530">MID($I$7,CV84,1)</f>
        <v/>
      </c>
      <c r="CW85" s="23" t="str">
        <f t="shared" ref="CW85" si="2531">MID($I$7,CW84,1)</f>
        <v/>
      </c>
      <c r="CX85" s="533">
        <f>CW84</f>
        <v>2600</v>
      </c>
    </row>
    <row r="86" spans="1:114">
      <c r="A86" s="533"/>
      <c r="B86" s="190" t="str">
        <f>IF(B85="","",IF(OR(B85="G",B85="C")=TRUE,"S",IF(OR(B85="A",B85="T")=TRUE,"W","/")))</f>
        <v/>
      </c>
      <c r="C86" s="23" t="str">
        <f t="shared" ref="C86:BN86" si="2532">IF(C85="","",IF(OR(C85="G",C85="C")=TRUE,"S",IF(OR(C85="A",C85="T")=TRUE,"W","/")))</f>
        <v/>
      </c>
      <c r="D86" s="23" t="str">
        <f t="shared" si="2532"/>
        <v/>
      </c>
      <c r="E86" s="23" t="str">
        <f t="shared" si="2532"/>
        <v/>
      </c>
      <c r="F86" s="23" t="str">
        <f t="shared" si="2532"/>
        <v/>
      </c>
      <c r="G86" s="23" t="str">
        <f t="shared" si="2532"/>
        <v/>
      </c>
      <c r="H86" s="23" t="str">
        <f t="shared" si="2532"/>
        <v/>
      </c>
      <c r="I86" s="23" t="str">
        <f t="shared" si="2532"/>
        <v/>
      </c>
      <c r="J86" s="23" t="str">
        <f t="shared" si="2532"/>
        <v/>
      </c>
      <c r="K86" s="23" t="str">
        <f t="shared" si="2532"/>
        <v/>
      </c>
      <c r="L86" s="23" t="str">
        <f t="shared" si="2532"/>
        <v/>
      </c>
      <c r="M86" s="23" t="str">
        <f t="shared" si="2532"/>
        <v/>
      </c>
      <c r="N86" s="23" t="str">
        <f t="shared" si="2532"/>
        <v/>
      </c>
      <c r="O86" s="23" t="str">
        <f t="shared" si="2532"/>
        <v/>
      </c>
      <c r="P86" s="23" t="str">
        <f t="shared" si="2532"/>
        <v/>
      </c>
      <c r="Q86" s="23" t="str">
        <f t="shared" si="2532"/>
        <v/>
      </c>
      <c r="R86" s="23" t="str">
        <f t="shared" si="2532"/>
        <v/>
      </c>
      <c r="S86" s="23" t="str">
        <f t="shared" si="2532"/>
        <v/>
      </c>
      <c r="T86" s="23" t="str">
        <f t="shared" si="2532"/>
        <v/>
      </c>
      <c r="U86" s="23" t="str">
        <f t="shared" si="2532"/>
        <v/>
      </c>
      <c r="V86" s="543" t="str">
        <f t="shared" si="2532"/>
        <v/>
      </c>
      <c r="W86" s="23" t="str">
        <f t="shared" si="2532"/>
        <v/>
      </c>
      <c r="X86" s="23" t="str">
        <f t="shared" si="2532"/>
        <v/>
      </c>
      <c r="Y86" s="23" t="str">
        <f t="shared" si="2532"/>
        <v/>
      </c>
      <c r="Z86" s="23" t="str">
        <f t="shared" si="2532"/>
        <v/>
      </c>
      <c r="AA86" s="23" t="str">
        <f t="shared" si="2532"/>
        <v/>
      </c>
      <c r="AB86" s="23" t="str">
        <f t="shared" si="2532"/>
        <v/>
      </c>
      <c r="AC86" s="23" t="str">
        <f t="shared" si="2532"/>
        <v/>
      </c>
      <c r="AD86" s="23" t="str">
        <f t="shared" si="2532"/>
        <v/>
      </c>
      <c r="AE86" s="23" t="str">
        <f t="shared" si="2532"/>
        <v/>
      </c>
      <c r="AF86" s="23" t="str">
        <f t="shared" si="2532"/>
        <v/>
      </c>
      <c r="AG86" s="23" t="str">
        <f t="shared" si="2532"/>
        <v/>
      </c>
      <c r="AH86" s="23" t="str">
        <f t="shared" si="2532"/>
        <v/>
      </c>
      <c r="AI86" s="23" t="str">
        <f t="shared" si="2532"/>
        <v/>
      </c>
      <c r="AJ86" s="23" t="str">
        <f t="shared" si="2532"/>
        <v/>
      </c>
      <c r="AK86" s="23" t="str">
        <f t="shared" si="2532"/>
        <v/>
      </c>
      <c r="AL86" s="23" t="str">
        <f t="shared" si="2532"/>
        <v/>
      </c>
      <c r="AM86" s="23" t="str">
        <f t="shared" si="2532"/>
        <v/>
      </c>
      <c r="AN86" s="23" t="str">
        <f t="shared" si="2532"/>
        <v/>
      </c>
      <c r="AO86" s="23" t="str">
        <f t="shared" si="2532"/>
        <v/>
      </c>
      <c r="AP86" s="543" t="str">
        <f t="shared" si="2532"/>
        <v/>
      </c>
      <c r="AQ86" s="10" t="str">
        <f t="shared" si="2532"/>
        <v/>
      </c>
      <c r="AR86" s="23" t="str">
        <f t="shared" si="2532"/>
        <v/>
      </c>
      <c r="AS86" s="23" t="str">
        <f t="shared" si="2532"/>
        <v/>
      </c>
      <c r="AT86" s="23" t="str">
        <f t="shared" si="2532"/>
        <v/>
      </c>
      <c r="AU86" s="23" t="str">
        <f t="shared" si="2532"/>
        <v/>
      </c>
      <c r="AV86" s="23" t="str">
        <f t="shared" si="2532"/>
        <v/>
      </c>
      <c r="AW86" s="23" t="str">
        <f t="shared" si="2532"/>
        <v/>
      </c>
      <c r="AX86" s="23" t="str">
        <f t="shared" si="2532"/>
        <v/>
      </c>
      <c r="AY86" s="23" t="str">
        <f t="shared" si="2532"/>
        <v/>
      </c>
      <c r="AZ86" s="23" t="str">
        <f t="shared" si="2532"/>
        <v/>
      </c>
      <c r="BA86" s="23" t="str">
        <f t="shared" si="2532"/>
        <v/>
      </c>
      <c r="BB86" s="23" t="str">
        <f t="shared" si="2532"/>
        <v/>
      </c>
      <c r="BC86" s="23" t="str">
        <f t="shared" si="2532"/>
        <v/>
      </c>
      <c r="BD86" s="23" t="str">
        <f t="shared" si="2532"/>
        <v/>
      </c>
      <c r="BE86" s="23" t="str">
        <f t="shared" si="2532"/>
        <v/>
      </c>
      <c r="BF86" s="23" t="str">
        <f t="shared" si="2532"/>
        <v/>
      </c>
      <c r="BG86" s="23" t="str">
        <f t="shared" si="2532"/>
        <v/>
      </c>
      <c r="BH86" s="23" t="str">
        <f t="shared" si="2532"/>
        <v/>
      </c>
      <c r="BI86" s="23" t="str">
        <f t="shared" si="2532"/>
        <v/>
      </c>
      <c r="BJ86" s="543" t="str">
        <f t="shared" si="2532"/>
        <v/>
      </c>
      <c r="BK86" s="10" t="str">
        <f t="shared" si="2532"/>
        <v/>
      </c>
      <c r="BL86" s="10" t="str">
        <f t="shared" si="2532"/>
        <v/>
      </c>
      <c r="BM86" s="10" t="str">
        <f t="shared" si="2532"/>
        <v/>
      </c>
      <c r="BN86" s="10" t="str">
        <f t="shared" si="2532"/>
        <v/>
      </c>
      <c r="BO86" s="10" t="str">
        <f t="shared" ref="BO86:CW86" si="2533">IF(BO85="","",IF(OR(BO85="G",BO85="C")=TRUE,"S",IF(OR(BO85="A",BO85="T")=TRUE,"W","/")))</f>
        <v/>
      </c>
      <c r="BP86" s="10" t="str">
        <f t="shared" si="2533"/>
        <v/>
      </c>
      <c r="BQ86" s="10" t="str">
        <f t="shared" si="2533"/>
        <v/>
      </c>
      <c r="BR86" s="10" t="str">
        <f t="shared" si="2533"/>
        <v/>
      </c>
      <c r="BS86" s="10" t="str">
        <f t="shared" si="2533"/>
        <v/>
      </c>
      <c r="BT86" s="10" t="str">
        <f t="shared" si="2533"/>
        <v/>
      </c>
      <c r="BU86" s="10" t="str">
        <f t="shared" si="2533"/>
        <v/>
      </c>
      <c r="BV86" s="10" t="str">
        <f t="shared" si="2533"/>
        <v/>
      </c>
      <c r="BW86" s="10" t="str">
        <f t="shared" si="2533"/>
        <v/>
      </c>
      <c r="BX86" s="10" t="str">
        <f t="shared" si="2533"/>
        <v/>
      </c>
      <c r="BY86" s="10" t="str">
        <f t="shared" si="2533"/>
        <v/>
      </c>
      <c r="BZ86" s="10" t="str">
        <f t="shared" si="2533"/>
        <v/>
      </c>
      <c r="CA86" s="10" t="str">
        <f t="shared" si="2533"/>
        <v/>
      </c>
      <c r="CB86" s="10" t="str">
        <f t="shared" si="2533"/>
        <v/>
      </c>
      <c r="CC86" s="546" t="str">
        <f t="shared" si="2533"/>
        <v/>
      </c>
      <c r="CD86" s="10" t="str">
        <f t="shared" si="2533"/>
        <v/>
      </c>
      <c r="CE86" s="10" t="str">
        <f t="shared" si="2533"/>
        <v/>
      </c>
      <c r="CF86" s="23" t="str">
        <f t="shared" si="2533"/>
        <v/>
      </c>
      <c r="CG86" s="23" t="str">
        <f t="shared" si="2533"/>
        <v/>
      </c>
      <c r="CH86" s="23" t="str">
        <f t="shared" si="2533"/>
        <v/>
      </c>
      <c r="CI86" s="23" t="str">
        <f t="shared" si="2533"/>
        <v/>
      </c>
      <c r="CJ86" s="23" t="str">
        <f t="shared" si="2533"/>
        <v/>
      </c>
      <c r="CK86" s="23" t="str">
        <f t="shared" si="2533"/>
        <v/>
      </c>
      <c r="CL86" s="23" t="str">
        <f t="shared" si="2533"/>
        <v/>
      </c>
      <c r="CM86" s="23" t="str">
        <f t="shared" si="2533"/>
        <v/>
      </c>
      <c r="CN86" s="23" t="str">
        <f t="shared" si="2533"/>
        <v/>
      </c>
      <c r="CO86" s="23" t="str">
        <f t="shared" si="2533"/>
        <v/>
      </c>
      <c r="CP86" s="23" t="str">
        <f t="shared" si="2533"/>
        <v/>
      </c>
      <c r="CQ86" s="23" t="str">
        <f t="shared" si="2533"/>
        <v/>
      </c>
      <c r="CR86" s="23" t="str">
        <f t="shared" si="2533"/>
        <v/>
      </c>
      <c r="CS86" s="23" t="str">
        <f t="shared" si="2533"/>
        <v/>
      </c>
      <c r="CT86" s="23" t="str">
        <f t="shared" si="2533"/>
        <v/>
      </c>
      <c r="CU86" s="23" t="str">
        <f t="shared" si="2533"/>
        <v/>
      </c>
      <c r="CV86" s="23" t="str">
        <f t="shared" si="2533"/>
        <v/>
      </c>
      <c r="CW86" s="23" t="str">
        <f t="shared" si="2533"/>
        <v/>
      </c>
      <c r="CX86" s="533"/>
    </row>
    <row r="87" spans="1:114" s="510" customFormat="1">
      <c r="A87" s="532"/>
      <c r="B87" s="530">
        <f>$A88</f>
        <v>2601</v>
      </c>
      <c r="C87" s="509">
        <f t="shared" ref="C87:AH87" si="2534">$A88+B$9</f>
        <v>2602</v>
      </c>
      <c r="D87" s="509">
        <f t="shared" si="2534"/>
        <v>2603</v>
      </c>
      <c r="E87" s="509">
        <f t="shared" si="2534"/>
        <v>2604</v>
      </c>
      <c r="F87" s="509">
        <f t="shared" si="2534"/>
        <v>2605</v>
      </c>
      <c r="G87" s="509">
        <f t="shared" si="2534"/>
        <v>2606</v>
      </c>
      <c r="H87" s="509">
        <f t="shared" si="2534"/>
        <v>2607</v>
      </c>
      <c r="I87" s="509">
        <f t="shared" si="2534"/>
        <v>2608</v>
      </c>
      <c r="J87" s="509">
        <f t="shared" si="2534"/>
        <v>2609</v>
      </c>
      <c r="K87" s="509">
        <f t="shared" si="2534"/>
        <v>2610</v>
      </c>
      <c r="L87" s="509">
        <f t="shared" si="2534"/>
        <v>2611</v>
      </c>
      <c r="M87" s="509">
        <f t="shared" si="2534"/>
        <v>2612</v>
      </c>
      <c r="N87" s="509">
        <f t="shared" si="2534"/>
        <v>2613</v>
      </c>
      <c r="O87" s="509">
        <f t="shared" si="2534"/>
        <v>2614</v>
      </c>
      <c r="P87" s="509">
        <f t="shared" si="2534"/>
        <v>2615</v>
      </c>
      <c r="Q87" s="509">
        <f t="shared" si="2534"/>
        <v>2616</v>
      </c>
      <c r="R87" s="509">
        <f t="shared" si="2534"/>
        <v>2617</v>
      </c>
      <c r="S87" s="509">
        <f t="shared" si="2534"/>
        <v>2618</v>
      </c>
      <c r="T87" s="509">
        <f t="shared" si="2534"/>
        <v>2619</v>
      </c>
      <c r="U87" s="509">
        <f t="shared" si="2534"/>
        <v>2620</v>
      </c>
      <c r="V87" s="544">
        <f t="shared" si="2534"/>
        <v>2621</v>
      </c>
      <c r="W87" s="509">
        <f t="shared" si="2534"/>
        <v>2622</v>
      </c>
      <c r="X87" s="509">
        <f t="shared" si="2534"/>
        <v>2623</v>
      </c>
      <c r="Y87" s="509">
        <f t="shared" si="2534"/>
        <v>2624</v>
      </c>
      <c r="Z87" s="509">
        <f t="shared" si="2534"/>
        <v>2625</v>
      </c>
      <c r="AA87" s="509">
        <f t="shared" si="2534"/>
        <v>2626</v>
      </c>
      <c r="AB87" s="509">
        <f t="shared" si="2534"/>
        <v>2627</v>
      </c>
      <c r="AC87" s="509">
        <f t="shared" si="2534"/>
        <v>2628</v>
      </c>
      <c r="AD87" s="509">
        <f t="shared" si="2534"/>
        <v>2629</v>
      </c>
      <c r="AE87" s="509">
        <f t="shared" si="2534"/>
        <v>2630</v>
      </c>
      <c r="AF87" s="509">
        <f t="shared" si="2534"/>
        <v>2631</v>
      </c>
      <c r="AG87" s="509">
        <f t="shared" si="2534"/>
        <v>2632</v>
      </c>
      <c r="AH87" s="509">
        <f t="shared" si="2534"/>
        <v>2633</v>
      </c>
      <c r="AI87" s="509">
        <f t="shared" ref="AI87:BN87" si="2535">$A88+AH$9</f>
        <v>2634</v>
      </c>
      <c r="AJ87" s="509">
        <f t="shared" si="2535"/>
        <v>2635</v>
      </c>
      <c r="AK87" s="509">
        <f t="shared" si="2535"/>
        <v>2636</v>
      </c>
      <c r="AL87" s="509">
        <f t="shared" si="2535"/>
        <v>2637</v>
      </c>
      <c r="AM87" s="509">
        <f t="shared" si="2535"/>
        <v>2638</v>
      </c>
      <c r="AN87" s="509">
        <f t="shared" si="2535"/>
        <v>2639</v>
      </c>
      <c r="AO87" s="509">
        <f t="shared" si="2535"/>
        <v>2640</v>
      </c>
      <c r="AP87" s="544">
        <f t="shared" si="2535"/>
        <v>2641</v>
      </c>
      <c r="AQ87" s="531">
        <f t="shared" si="2535"/>
        <v>2642</v>
      </c>
      <c r="AR87" s="509">
        <f t="shared" si="2535"/>
        <v>2643</v>
      </c>
      <c r="AS87" s="509">
        <f t="shared" si="2535"/>
        <v>2644</v>
      </c>
      <c r="AT87" s="509">
        <f t="shared" si="2535"/>
        <v>2645</v>
      </c>
      <c r="AU87" s="509">
        <f t="shared" si="2535"/>
        <v>2646</v>
      </c>
      <c r="AV87" s="509">
        <f t="shared" si="2535"/>
        <v>2647</v>
      </c>
      <c r="AW87" s="509">
        <f t="shared" si="2535"/>
        <v>2648</v>
      </c>
      <c r="AX87" s="509">
        <f t="shared" si="2535"/>
        <v>2649</v>
      </c>
      <c r="AY87" s="509">
        <f t="shared" si="2535"/>
        <v>2650</v>
      </c>
      <c r="AZ87" s="509">
        <f t="shared" si="2535"/>
        <v>2651</v>
      </c>
      <c r="BA87" s="509">
        <f t="shared" si="2535"/>
        <v>2652</v>
      </c>
      <c r="BB87" s="509">
        <f t="shared" si="2535"/>
        <v>2653</v>
      </c>
      <c r="BC87" s="509">
        <f t="shared" si="2535"/>
        <v>2654</v>
      </c>
      <c r="BD87" s="509">
        <f t="shared" si="2535"/>
        <v>2655</v>
      </c>
      <c r="BE87" s="509">
        <f t="shared" si="2535"/>
        <v>2656</v>
      </c>
      <c r="BF87" s="509">
        <f t="shared" si="2535"/>
        <v>2657</v>
      </c>
      <c r="BG87" s="509">
        <f t="shared" si="2535"/>
        <v>2658</v>
      </c>
      <c r="BH87" s="509">
        <f t="shared" si="2535"/>
        <v>2659</v>
      </c>
      <c r="BI87" s="509">
        <f t="shared" si="2535"/>
        <v>2660</v>
      </c>
      <c r="BJ87" s="544">
        <f t="shared" si="2535"/>
        <v>2661</v>
      </c>
      <c r="BK87" s="531">
        <f t="shared" si="2535"/>
        <v>2662</v>
      </c>
      <c r="BL87" s="531">
        <f t="shared" si="2535"/>
        <v>2663</v>
      </c>
      <c r="BM87" s="531">
        <f t="shared" si="2535"/>
        <v>2664</v>
      </c>
      <c r="BN87" s="531">
        <f t="shared" si="2535"/>
        <v>2665</v>
      </c>
      <c r="BO87" s="531">
        <f t="shared" ref="BO87:CT87" si="2536">$A88+BN$9</f>
        <v>2666</v>
      </c>
      <c r="BP87" s="531">
        <f t="shared" si="2536"/>
        <v>2667</v>
      </c>
      <c r="BQ87" s="531">
        <f t="shared" si="2536"/>
        <v>2668</v>
      </c>
      <c r="BR87" s="531">
        <f t="shared" si="2536"/>
        <v>2669</v>
      </c>
      <c r="BS87" s="531">
        <f t="shared" si="2536"/>
        <v>2670</v>
      </c>
      <c r="BT87" s="531">
        <f t="shared" si="2536"/>
        <v>2671</v>
      </c>
      <c r="BU87" s="531">
        <f t="shared" si="2536"/>
        <v>2672</v>
      </c>
      <c r="BV87" s="531">
        <f t="shared" si="2536"/>
        <v>2673</v>
      </c>
      <c r="BW87" s="531">
        <f t="shared" si="2536"/>
        <v>2674</v>
      </c>
      <c r="BX87" s="531">
        <f t="shared" si="2536"/>
        <v>2675</v>
      </c>
      <c r="BY87" s="531">
        <f t="shared" si="2536"/>
        <v>2676</v>
      </c>
      <c r="BZ87" s="531">
        <f t="shared" si="2536"/>
        <v>2677</v>
      </c>
      <c r="CA87" s="531">
        <f t="shared" si="2536"/>
        <v>2678</v>
      </c>
      <c r="CB87" s="531">
        <f t="shared" si="2536"/>
        <v>2679</v>
      </c>
      <c r="CC87" s="547">
        <f t="shared" si="2536"/>
        <v>2680</v>
      </c>
      <c r="CD87" s="531">
        <f t="shared" si="2536"/>
        <v>2681</v>
      </c>
      <c r="CE87" s="531">
        <f t="shared" si="2536"/>
        <v>2682</v>
      </c>
      <c r="CF87" s="509">
        <f t="shared" si="2536"/>
        <v>2683</v>
      </c>
      <c r="CG87" s="509">
        <f t="shared" si="2536"/>
        <v>2684</v>
      </c>
      <c r="CH87" s="509">
        <f t="shared" si="2536"/>
        <v>2685</v>
      </c>
      <c r="CI87" s="509">
        <f t="shared" si="2536"/>
        <v>2686</v>
      </c>
      <c r="CJ87" s="509">
        <f t="shared" si="2536"/>
        <v>2687</v>
      </c>
      <c r="CK87" s="509">
        <f t="shared" si="2536"/>
        <v>2688</v>
      </c>
      <c r="CL87" s="509">
        <f t="shared" si="2536"/>
        <v>2689</v>
      </c>
      <c r="CM87" s="509">
        <f t="shared" si="2536"/>
        <v>2690</v>
      </c>
      <c r="CN87" s="509">
        <f t="shared" si="2536"/>
        <v>2691</v>
      </c>
      <c r="CO87" s="509">
        <f t="shared" si="2536"/>
        <v>2692</v>
      </c>
      <c r="CP87" s="509">
        <f t="shared" si="2536"/>
        <v>2693</v>
      </c>
      <c r="CQ87" s="509">
        <f t="shared" si="2536"/>
        <v>2694</v>
      </c>
      <c r="CR87" s="509">
        <f t="shared" si="2536"/>
        <v>2695</v>
      </c>
      <c r="CS87" s="509">
        <f t="shared" si="2536"/>
        <v>2696</v>
      </c>
      <c r="CT87" s="509">
        <f t="shared" si="2536"/>
        <v>2697</v>
      </c>
      <c r="CU87" s="509">
        <f t="shared" ref="CU87:CW87" si="2537">$A88+CT$9</f>
        <v>2698</v>
      </c>
      <c r="CV87" s="509">
        <f t="shared" si="2537"/>
        <v>2699</v>
      </c>
      <c r="CW87" s="509">
        <f t="shared" si="2537"/>
        <v>2700</v>
      </c>
      <c r="CX87" s="532"/>
      <c r="CZ87" s="508"/>
      <c r="DE87" s="508"/>
      <c r="DF87" s="508"/>
      <c r="DG87" s="508"/>
      <c r="DH87" s="508"/>
      <c r="DI87" s="508"/>
      <c r="DJ87" s="508"/>
    </row>
    <row r="88" spans="1:114">
      <c r="A88" s="533">
        <v>2601</v>
      </c>
      <c r="B88" s="190" t="str">
        <f>MID($I$7,B87,1)</f>
        <v/>
      </c>
      <c r="C88" s="23" t="str">
        <f t="shared" ref="C88" si="2538">MID($I$7,C87,1)</f>
        <v/>
      </c>
      <c r="D88" s="23" t="str">
        <f t="shared" ref="D88" si="2539">MID($I$7,D87,1)</f>
        <v/>
      </c>
      <c r="E88" s="23" t="str">
        <f t="shared" ref="E88" si="2540">MID($I$7,E87,1)</f>
        <v/>
      </c>
      <c r="F88" s="23" t="str">
        <f t="shared" ref="F88" si="2541">MID($I$7,F87,1)</f>
        <v/>
      </c>
      <c r="G88" s="23" t="str">
        <f t="shared" ref="G88" si="2542">MID($I$7,G87,1)</f>
        <v/>
      </c>
      <c r="H88" s="23" t="str">
        <f t="shared" ref="H88" si="2543">MID($I$7,H87,1)</f>
        <v/>
      </c>
      <c r="I88" s="23" t="str">
        <f t="shared" ref="I88" si="2544">MID($I$7,I87,1)</f>
        <v/>
      </c>
      <c r="J88" s="23" t="str">
        <f t="shared" ref="J88" si="2545">MID($I$7,J87,1)</f>
        <v/>
      </c>
      <c r="K88" s="23" t="str">
        <f t="shared" ref="K88" si="2546">MID($I$7,K87,1)</f>
        <v/>
      </c>
      <c r="L88" s="23" t="str">
        <f t="shared" ref="L88" si="2547">MID($I$7,L87,1)</f>
        <v/>
      </c>
      <c r="M88" s="23" t="str">
        <f t="shared" ref="M88" si="2548">MID($I$7,M87,1)</f>
        <v/>
      </c>
      <c r="N88" s="23" t="str">
        <f t="shared" ref="N88" si="2549">MID($I$7,N87,1)</f>
        <v/>
      </c>
      <c r="O88" s="23" t="str">
        <f t="shared" ref="O88" si="2550">MID($I$7,O87,1)</f>
        <v/>
      </c>
      <c r="P88" s="23" t="str">
        <f t="shared" ref="P88" si="2551">MID($I$7,P87,1)</f>
        <v/>
      </c>
      <c r="Q88" s="23" t="str">
        <f t="shared" ref="Q88" si="2552">MID($I$7,Q87,1)</f>
        <v/>
      </c>
      <c r="R88" s="23" t="str">
        <f t="shared" ref="R88" si="2553">MID($I$7,R87,1)</f>
        <v/>
      </c>
      <c r="S88" s="23" t="str">
        <f t="shared" ref="S88" si="2554">MID($I$7,S87,1)</f>
        <v/>
      </c>
      <c r="T88" s="23" t="str">
        <f t="shared" ref="T88" si="2555">MID($I$7,T87,1)</f>
        <v/>
      </c>
      <c r="U88" s="23" t="str">
        <f t="shared" ref="U88" si="2556">MID($I$7,U87,1)</f>
        <v/>
      </c>
      <c r="V88" s="543" t="str">
        <f t="shared" ref="V88" si="2557">MID($I$7,V87,1)</f>
        <v/>
      </c>
      <c r="W88" s="23" t="str">
        <f t="shared" ref="W88" si="2558">MID($I$7,W87,1)</f>
        <v/>
      </c>
      <c r="X88" s="23" t="str">
        <f t="shared" ref="X88" si="2559">MID($I$7,X87,1)</f>
        <v/>
      </c>
      <c r="Y88" s="23" t="str">
        <f t="shared" ref="Y88" si="2560">MID($I$7,Y87,1)</f>
        <v/>
      </c>
      <c r="Z88" s="23" t="str">
        <f t="shared" ref="Z88" si="2561">MID($I$7,Z87,1)</f>
        <v/>
      </c>
      <c r="AA88" s="23" t="str">
        <f t="shared" ref="AA88" si="2562">MID($I$7,AA87,1)</f>
        <v/>
      </c>
      <c r="AB88" s="23" t="str">
        <f t="shared" ref="AB88" si="2563">MID($I$7,AB87,1)</f>
        <v/>
      </c>
      <c r="AC88" s="23" t="str">
        <f t="shared" ref="AC88" si="2564">MID($I$7,AC87,1)</f>
        <v/>
      </c>
      <c r="AD88" s="23" t="str">
        <f t="shared" ref="AD88" si="2565">MID($I$7,AD87,1)</f>
        <v/>
      </c>
      <c r="AE88" s="23" t="str">
        <f t="shared" ref="AE88" si="2566">MID($I$7,AE87,1)</f>
        <v/>
      </c>
      <c r="AF88" s="23" t="str">
        <f t="shared" ref="AF88" si="2567">MID($I$7,AF87,1)</f>
        <v/>
      </c>
      <c r="AG88" s="23" t="str">
        <f t="shared" ref="AG88" si="2568">MID($I$7,AG87,1)</f>
        <v/>
      </c>
      <c r="AH88" s="23" t="str">
        <f t="shared" ref="AH88" si="2569">MID($I$7,AH87,1)</f>
        <v/>
      </c>
      <c r="AI88" s="23" t="str">
        <f t="shared" ref="AI88" si="2570">MID($I$7,AI87,1)</f>
        <v/>
      </c>
      <c r="AJ88" s="23" t="str">
        <f t="shared" ref="AJ88" si="2571">MID($I$7,AJ87,1)</f>
        <v/>
      </c>
      <c r="AK88" s="23" t="str">
        <f t="shared" ref="AK88" si="2572">MID($I$7,AK87,1)</f>
        <v/>
      </c>
      <c r="AL88" s="23" t="str">
        <f t="shared" ref="AL88" si="2573">MID($I$7,AL87,1)</f>
        <v/>
      </c>
      <c r="AM88" s="23" t="str">
        <f t="shared" ref="AM88" si="2574">MID($I$7,AM87,1)</f>
        <v/>
      </c>
      <c r="AN88" s="23" t="str">
        <f t="shared" ref="AN88" si="2575">MID($I$7,AN87,1)</f>
        <v/>
      </c>
      <c r="AO88" s="23" t="str">
        <f t="shared" ref="AO88" si="2576">MID($I$7,AO87,1)</f>
        <v/>
      </c>
      <c r="AP88" s="543" t="str">
        <f t="shared" ref="AP88" si="2577">MID($I$7,AP87,1)</f>
        <v/>
      </c>
      <c r="AQ88" s="10" t="str">
        <f t="shared" ref="AQ88" si="2578">MID($I$7,AQ87,1)</f>
        <v/>
      </c>
      <c r="AR88" s="23" t="str">
        <f t="shared" ref="AR88" si="2579">MID($I$7,AR87,1)</f>
        <v/>
      </c>
      <c r="AS88" s="23" t="str">
        <f t="shared" ref="AS88" si="2580">MID($I$7,AS87,1)</f>
        <v/>
      </c>
      <c r="AT88" s="23" t="str">
        <f t="shared" ref="AT88" si="2581">MID($I$7,AT87,1)</f>
        <v/>
      </c>
      <c r="AU88" s="23" t="str">
        <f t="shared" ref="AU88" si="2582">MID($I$7,AU87,1)</f>
        <v/>
      </c>
      <c r="AV88" s="23" t="str">
        <f t="shared" ref="AV88" si="2583">MID($I$7,AV87,1)</f>
        <v/>
      </c>
      <c r="AW88" s="23" t="str">
        <f t="shared" ref="AW88" si="2584">MID($I$7,AW87,1)</f>
        <v/>
      </c>
      <c r="AX88" s="23" t="str">
        <f t="shared" ref="AX88" si="2585">MID($I$7,AX87,1)</f>
        <v/>
      </c>
      <c r="AY88" s="23" t="str">
        <f t="shared" ref="AY88" si="2586">MID($I$7,AY87,1)</f>
        <v/>
      </c>
      <c r="AZ88" s="23" t="str">
        <f t="shared" ref="AZ88" si="2587">MID($I$7,AZ87,1)</f>
        <v/>
      </c>
      <c r="BA88" s="23" t="str">
        <f t="shared" ref="BA88" si="2588">MID($I$7,BA87,1)</f>
        <v/>
      </c>
      <c r="BB88" s="23" t="str">
        <f t="shared" ref="BB88" si="2589">MID($I$7,BB87,1)</f>
        <v/>
      </c>
      <c r="BC88" s="23" t="str">
        <f t="shared" ref="BC88" si="2590">MID($I$7,BC87,1)</f>
        <v/>
      </c>
      <c r="BD88" s="23" t="str">
        <f t="shared" ref="BD88" si="2591">MID($I$7,BD87,1)</f>
        <v/>
      </c>
      <c r="BE88" s="23" t="str">
        <f t="shared" ref="BE88" si="2592">MID($I$7,BE87,1)</f>
        <v/>
      </c>
      <c r="BF88" s="23" t="str">
        <f t="shared" ref="BF88" si="2593">MID($I$7,BF87,1)</f>
        <v/>
      </c>
      <c r="BG88" s="23" t="str">
        <f t="shared" ref="BG88" si="2594">MID($I$7,BG87,1)</f>
        <v/>
      </c>
      <c r="BH88" s="23" t="str">
        <f t="shared" ref="BH88" si="2595">MID($I$7,BH87,1)</f>
        <v/>
      </c>
      <c r="BI88" s="23" t="str">
        <f t="shared" ref="BI88" si="2596">MID($I$7,BI87,1)</f>
        <v/>
      </c>
      <c r="BJ88" s="543" t="str">
        <f t="shared" ref="BJ88" si="2597">MID($I$7,BJ87,1)</f>
        <v/>
      </c>
      <c r="BK88" s="10" t="str">
        <f t="shared" ref="BK88" si="2598">MID($I$7,BK87,1)</f>
        <v/>
      </c>
      <c r="BL88" s="10" t="str">
        <f t="shared" ref="BL88" si="2599">MID($I$7,BL87,1)</f>
        <v/>
      </c>
      <c r="BM88" s="10" t="str">
        <f t="shared" ref="BM88" si="2600">MID($I$7,BM87,1)</f>
        <v/>
      </c>
      <c r="BN88" s="10" t="str">
        <f t="shared" ref="BN88" si="2601">MID($I$7,BN87,1)</f>
        <v/>
      </c>
      <c r="BO88" s="10" t="str">
        <f t="shared" ref="BO88" si="2602">MID($I$7,BO87,1)</f>
        <v/>
      </c>
      <c r="BP88" s="10" t="str">
        <f t="shared" ref="BP88" si="2603">MID($I$7,BP87,1)</f>
        <v/>
      </c>
      <c r="BQ88" s="10" t="str">
        <f t="shared" ref="BQ88" si="2604">MID($I$7,BQ87,1)</f>
        <v/>
      </c>
      <c r="BR88" s="10" t="str">
        <f t="shared" ref="BR88" si="2605">MID($I$7,BR87,1)</f>
        <v/>
      </c>
      <c r="BS88" s="10" t="str">
        <f t="shared" ref="BS88" si="2606">MID($I$7,BS87,1)</f>
        <v/>
      </c>
      <c r="BT88" s="10" t="str">
        <f t="shared" ref="BT88" si="2607">MID($I$7,BT87,1)</f>
        <v/>
      </c>
      <c r="BU88" s="10" t="str">
        <f t="shared" ref="BU88" si="2608">MID($I$7,BU87,1)</f>
        <v/>
      </c>
      <c r="BV88" s="10" t="str">
        <f t="shared" ref="BV88" si="2609">MID($I$7,BV87,1)</f>
        <v/>
      </c>
      <c r="BW88" s="10" t="str">
        <f t="shared" ref="BW88" si="2610">MID($I$7,BW87,1)</f>
        <v/>
      </c>
      <c r="BX88" s="10" t="str">
        <f t="shared" ref="BX88" si="2611">MID($I$7,BX87,1)</f>
        <v/>
      </c>
      <c r="BY88" s="10" t="str">
        <f t="shared" ref="BY88" si="2612">MID($I$7,BY87,1)</f>
        <v/>
      </c>
      <c r="BZ88" s="10" t="str">
        <f t="shared" ref="BZ88" si="2613">MID($I$7,BZ87,1)</f>
        <v/>
      </c>
      <c r="CA88" s="10" t="str">
        <f t="shared" ref="CA88" si="2614">MID($I$7,CA87,1)</f>
        <v/>
      </c>
      <c r="CB88" s="10" t="str">
        <f t="shared" ref="CB88" si="2615">MID($I$7,CB87,1)</f>
        <v/>
      </c>
      <c r="CC88" s="546" t="str">
        <f t="shared" ref="CC88" si="2616">MID($I$7,CC87,1)</f>
        <v/>
      </c>
      <c r="CD88" s="10" t="str">
        <f t="shared" ref="CD88" si="2617">MID($I$7,CD87,1)</f>
        <v/>
      </c>
      <c r="CE88" s="10" t="str">
        <f t="shared" ref="CE88" si="2618">MID($I$7,CE87,1)</f>
        <v/>
      </c>
      <c r="CF88" s="23" t="str">
        <f t="shared" ref="CF88" si="2619">MID($I$7,CF87,1)</f>
        <v/>
      </c>
      <c r="CG88" s="23" t="str">
        <f t="shared" ref="CG88" si="2620">MID($I$7,CG87,1)</f>
        <v/>
      </c>
      <c r="CH88" s="23" t="str">
        <f t="shared" ref="CH88" si="2621">MID($I$7,CH87,1)</f>
        <v/>
      </c>
      <c r="CI88" s="23" t="str">
        <f t="shared" ref="CI88" si="2622">MID($I$7,CI87,1)</f>
        <v/>
      </c>
      <c r="CJ88" s="23" t="str">
        <f t="shared" ref="CJ88" si="2623">MID($I$7,CJ87,1)</f>
        <v/>
      </c>
      <c r="CK88" s="23" t="str">
        <f t="shared" ref="CK88" si="2624">MID($I$7,CK87,1)</f>
        <v/>
      </c>
      <c r="CL88" s="23" t="str">
        <f t="shared" ref="CL88" si="2625">MID($I$7,CL87,1)</f>
        <v/>
      </c>
      <c r="CM88" s="23" t="str">
        <f t="shared" ref="CM88" si="2626">MID($I$7,CM87,1)</f>
        <v/>
      </c>
      <c r="CN88" s="23" t="str">
        <f t="shared" ref="CN88" si="2627">MID($I$7,CN87,1)</f>
        <v/>
      </c>
      <c r="CO88" s="23" t="str">
        <f t="shared" ref="CO88" si="2628">MID($I$7,CO87,1)</f>
        <v/>
      </c>
      <c r="CP88" s="23" t="str">
        <f t="shared" ref="CP88" si="2629">MID($I$7,CP87,1)</f>
        <v/>
      </c>
      <c r="CQ88" s="23" t="str">
        <f t="shared" ref="CQ88" si="2630">MID($I$7,CQ87,1)</f>
        <v/>
      </c>
      <c r="CR88" s="23" t="str">
        <f t="shared" ref="CR88" si="2631">MID($I$7,CR87,1)</f>
        <v/>
      </c>
      <c r="CS88" s="23" t="str">
        <f t="shared" ref="CS88" si="2632">MID($I$7,CS87,1)</f>
        <v/>
      </c>
      <c r="CT88" s="23" t="str">
        <f t="shared" ref="CT88" si="2633">MID($I$7,CT87,1)</f>
        <v/>
      </c>
      <c r="CU88" s="23" t="str">
        <f t="shared" ref="CU88" si="2634">MID($I$7,CU87,1)</f>
        <v/>
      </c>
      <c r="CV88" s="23" t="str">
        <f t="shared" ref="CV88" si="2635">MID($I$7,CV87,1)</f>
        <v/>
      </c>
      <c r="CW88" s="23" t="str">
        <f t="shared" ref="CW88" si="2636">MID($I$7,CW87,1)</f>
        <v/>
      </c>
      <c r="CX88" s="533">
        <f>CW87</f>
        <v>2700</v>
      </c>
    </row>
    <row r="89" spans="1:114">
      <c r="A89" s="533"/>
      <c r="B89" s="190" t="str">
        <f>IF(B88="","",IF(OR(B88="G",B88="C")=TRUE,"S",IF(OR(B88="A",B88="T")=TRUE,"W","/")))</f>
        <v/>
      </c>
      <c r="C89" s="23" t="str">
        <f t="shared" ref="C89:BN89" si="2637">IF(C88="","",IF(OR(C88="G",C88="C")=TRUE,"S",IF(OR(C88="A",C88="T")=TRUE,"W","/")))</f>
        <v/>
      </c>
      <c r="D89" s="23" t="str">
        <f t="shared" si="2637"/>
        <v/>
      </c>
      <c r="E89" s="23" t="str">
        <f t="shared" si="2637"/>
        <v/>
      </c>
      <c r="F89" s="23" t="str">
        <f t="shared" si="2637"/>
        <v/>
      </c>
      <c r="G89" s="23" t="str">
        <f t="shared" si="2637"/>
        <v/>
      </c>
      <c r="H89" s="23" t="str">
        <f t="shared" si="2637"/>
        <v/>
      </c>
      <c r="I89" s="23" t="str">
        <f t="shared" si="2637"/>
        <v/>
      </c>
      <c r="J89" s="23" t="str">
        <f t="shared" si="2637"/>
        <v/>
      </c>
      <c r="K89" s="23" t="str">
        <f t="shared" si="2637"/>
        <v/>
      </c>
      <c r="L89" s="23" t="str">
        <f t="shared" si="2637"/>
        <v/>
      </c>
      <c r="M89" s="23" t="str">
        <f t="shared" si="2637"/>
        <v/>
      </c>
      <c r="N89" s="23" t="str">
        <f t="shared" si="2637"/>
        <v/>
      </c>
      <c r="O89" s="23" t="str">
        <f t="shared" si="2637"/>
        <v/>
      </c>
      <c r="P89" s="23" t="str">
        <f t="shared" si="2637"/>
        <v/>
      </c>
      <c r="Q89" s="23" t="str">
        <f t="shared" si="2637"/>
        <v/>
      </c>
      <c r="R89" s="23" t="str">
        <f t="shared" si="2637"/>
        <v/>
      </c>
      <c r="S89" s="23" t="str">
        <f t="shared" si="2637"/>
        <v/>
      </c>
      <c r="T89" s="23" t="str">
        <f t="shared" si="2637"/>
        <v/>
      </c>
      <c r="U89" s="23" t="str">
        <f t="shared" si="2637"/>
        <v/>
      </c>
      <c r="V89" s="543" t="str">
        <f t="shared" si="2637"/>
        <v/>
      </c>
      <c r="W89" s="23" t="str">
        <f t="shared" si="2637"/>
        <v/>
      </c>
      <c r="X89" s="23" t="str">
        <f t="shared" si="2637"/>
        <v/>
      </c>
      <c r="Y89" s="23" t="str">
        <f t="shared" si="2637"/>
        <v/>
      </c>
      <c r="Z89" s="23" t="str">
        <f t="shared" si="2637"/>
        <v/>
      </c>
      <c r="AA89" s="23" t="str">
        <f t="shared" si="2637"/>
        <v/>
      </c>
      <c r="AB89" s="23" t="str">
        <f t="shared" si="2637"/>
        <v/>
      </c>
      <c r="AC89" s="23" t="str">
        <f t="shared" si="2637"/>
        <v/>
      </c>
      <c r="AD89" s="23" t="str">
        <f t="shared" si="2637"/>
        <v/>
      </c>
      <c r="AE89" s="23" t="str">
        <f t="shared" si="2637"/>
        <v/>
      </c>
      <c r="AF89" s="23" t="str">
        <f t="shared" si="2637"/>
        <v/>
      </c>
      <c r="AG89" s="23" t="str">
        <f t="shared" si="2637"/>
        <v/>
      </c>
      <c r="AH89" s="23" t="str">
        <f t="shared" si="2637"/>
        <v/>
      </c>
      <c r="AI89" s="23" t="str">
        <f t="shared" si="2637"/>
        <v/>
      </c>
      <c r="AJ89" s="23" t="str">
        <f t="shared" si="2637"/>
        <v/>
      </c>
      <c r="AK89" s="23" t="str">
        <f t="shared" si="2637"/>
        <v/>
      </c>
      <c r="AL89" s="23" t="str">
        <f t="shared" si="2637"/>
        <v/>
      </c>
      <c r="AM89" s="23" t="str">
        <f t="shared" si="2637"/>
        <v/>
      </c>
      <c r="AN89" s="23" t="str">
        <f t="shared" si="2637"/>
        <v/>
      </c>
      <c r="AO89" s="23" t="str">
        <f t="shared" si="2637"/>
        <v/>
      </c>
      <c r="AP89" s="543" t="str">
        <f t="shared" si="2637"/>
        <v/>
      </c>
      <c r="AQ89" s="10" t="str">
        <f t="shared" si="2637"/>
        <v/>
      </c>
      <c r="AR89" s="23" t="str">
        <f t="shared" si="2637"/>
        <v/>
      </c>
      <c r="AS89" s="23" t="str">
        <f t="shared" si="2637"/>
        <v/>
      </c>
      <c r="AT89" s="23" t="str">
        <f t="shared" si="2637"/>
        <v/>
      </c>
      <c r="AU89" s="23" t="str">
        <f t="shared" si="2637"/>
        <v/>
      </c>
      <c r="AV89" s="23" t="str">
        <f t="shared" si="2637"/>
        <v/>
      </c>
      <c r="AW89" s="23" t="str">
        <f t="shared" si="2637"/>
        <v/>
      </c>
      <c r="AX89" s="23" t="str">
        <f t="shared" si="2637"/>
        <v/>
      </c>
      <c r="AY89" s="23" t="str">
        <f t="shared" si="2637"/>
        <v/>
      </c>
      <c r="AZ89" s="23" t="str">
        <f t="shared" si="2637"/>
        <v/>
      </c>
      <c r="BA89" s="23" t="str">
        <f t="shared" si="2637"/>
        <v/>
      </c>
      <c r="BB89" s="23" t="str">
        <f t="shared" si="2637"/>
        <v/>
      </c>
      <c r="BC89" s="23" t="str">
        <f t="shared" si="2637"/>
        <v/>
      </c>
      <c r="BD89" s="23" t="str">
        <f t="shared" si="2637"/>
        <v/>
      </c>
      <c r="BE89" s="23" t="str">
        <f t="shared" si="2637"/>
        <v/>
      </c>
      <c r="BF89" s="23" t="str">
        <f t="shared" si="2637"/>
        <v/>
      </c>
      <c r="BG89" s="23" t="str">
        <f t="shared" si="2637"/>
        <v/>
      </c>
      <c r="BH89" s="23" t="str">
        <f t="shared" si="2637"/>
        <v/>
      </c>
      <c r="BI89" s="23" t="str">
        <f t="shared" si="2637"/>
        <v/>
      </c>
      <c r="BJ89" s="543" t="str">
        <f t="shared" si="2637"/>
        <v/>
      </c>
      <c r="BK89" s="10" t="str">
        <f t="shared" si="2637"/>
        <v/>
      </c>
      <c r="BL89" s="10" t="str">
        <f t="shared" si="2637"/>
        <v/>
      </c>
      <c r="BM89" s="10" t="str">
        <f t="shared" si="2637"/>
        <v/>
      </c>
      <c r="BN89" s="10" t="str">
        <f t="shared" si="2637"/>
        <v/>
      </c>
      <c r="BO89" s="10" t="str">
        <f t="shared" ref="BO89:CW89" si="2638">IF(BO88="","",IF(OR(BO88="G",BO88="C")=TRUE,"S",IF(OR(BO88="A",BO88="T")=TRUE,"W","/")))</f>
        <v/>
      </c>
      <c r="BP89" s="10" t="str">
        <f t="shared" si="2638"/>
        <v/>
      </c>
      <c r="BQ89" s="10" t="str">
        <f t="shared" si="2638"/>
        <v/>
      </c>
      <c r="BR89" s="10" t="str">
        <f t="shared" si="2638"/>
        <v/>
      </c>
      <c r="BS89" s="10" t="str">
        <f t="shared" si="2638"/>
        <v/>
      </c>
      <c r="BT89" s="10" t="str">
        <f t="shared" si="2638"/>
        <v/>
      </c>
      <c r="BU89" s="10" t="str">
        <f t="shared" si="2638"/>
        <v/>
      </c>
      <c r="BV89" s="10" t="str">
        <f t="shared" si="2638"/>
        <v/>
      </c>
      <c r="BW89" s="10" t="str">
        <f t="shared" si="2638"/>
        <v/>
      </c>
      <c r="BX89" s="10" t="str">
        <f t="shared" si="2638"/>
        <v/>
      </c>
      <c r="BY89" s="10" t="str">
        <f t="shared" si="2638"/>
        <v/>
      </c>
      <c r="BZ89" s="10" t="str">
        <f t="shared" si="2638"/>
        <v/>
      </c>
      <c r="CA89" s="10" t="str">
        <f t="shared" si="2638"/>
        <v/>
      </c>
      <c r="CB89" s="10" t="str">
        <f t="shared" si="2638"/>
        <v/>
      </c>
      <c r="CC89" s="546" t="str">
        <f t="shared" si="2638"/>
        <v/>
      </c>
      <c r="CD89" s="10" t="str">
        <f t="shared" si="2638"/>
        <v/>
      </c>
      <c r="CE89" s="10" t="str">
        <f t="shared" si="2638"/>
        <v/>
      </c>
      <c r="CF89" s="23" t="str">
        <f t="shared" si="2638"/>
        <v/>
      </c>
      <c r="CG89" s="23" t="str">
        <f t="shared" si="2638"/>
        <v/>
      </c>
      <c r="CH89" s="23" t="str">
        <f t="shared" si="2638"/>
        <v/>
      </c>
      <c r="CI89" s="23" t="str">
        <f t="shared" si="2638"/>
        <v/>
      </c>
      <c r="CJ89" s="23" t="str">
        <f t="shared" si="2638"/>
        <v/>
      </c>
      <c r="CK89" s="23" t="str">
        <f t="shared" si="2638"/>
        <v/>
      </c>
      <c r="CL89" s="23" t="str">
        <f t="shared" si="2638"/>
        <v/>
      </c>
      <c r="CM89" s="23" t="str">
        <f t="shared" si="2638"/>
        <v/>
      </c>
      <c r="CN89" s="23" t="str">
        <f t="shared" si="2638"/>
        <v/>
      </c>
      <c r="CO89" s="23" t="str">
        <f t="shared" si="2638"/>
        <v/>
      </c>
      <c r="CP89" s="23" t="str">
        <f t="shared" si="2638"/>
        <v/>
      </c>
      <c r="CQ89" s="23" t="str">
        <f t="shared" si="2638"/>
        <v/>
      </c>
      <c r="CR89" s="23" t="str">
        <f t="shared" si="2638"/>
        <v/>
      </c>
      <c r="CS89" s="23" t="str">
        <f t="shared" si="2638"/>
        <v/>
      </c>
      <c r="CT89" s="23" t="str">
        <f t="shared" si="2638"/>
        <v/>
      </c>
      <c r="CU89" s="23" t="str">
        <f t="shared" si="2638"/>
        <v/>
      </c>
      <c r="CV89" s="23" t="str">
        <f t="shared" si="2638"/>
        <v/>
      </c>
      <c r="CW89" s="23" t="str">
        <f t="shared" si="2638"/>
        <v/>
      </c>
      <c r="CX89" s="533"/>
    </row>
    <row r="90" spans="1:114" s="510" customFormat="1">
      <c r="A90" s="532"/>
      <c r="B90" s="530">
        <f>$A91</f>
        <v>2701</v>
      </c>
      <c r="C90" s="509">
        <f t="shared" ref="C90:AH90" si="2639">$A91+B$9</f>
        <v>2702</v>
      </c>
      <c r="D90" s="509">
        <f t="shared" si="2639"/>
        <v>2703</v>
      </c>
      <c r="E90" s="509">
        <f t="shared" si="2639"/>
        <v>2704</v>
      </c>
      <c r="F90" s="509">
        <f t="shared" si="2639"/>
        <v>2705</v>
      </c>
      <c r="G90" s="509">
        <f t="shared" si="2639"/>
        <v>2706</v>
      </c>
      <c r="H90" s="509">
        <f t="shared" si="2639"/>
        <v>2707</v>
      </c>
      <c r="I90" s="509">
        <f t="shared" si="2639"/>
        <v>2708</v>
      </c>
      <c r="J90" s="509">
        <f t="shared" si="2639"/>
        <v>2709</v>
      </c>
      <c r="K90" s="509">
        <f t="shared" si="2639"/>
        <v>2710</v>
      </c>
      <c r="L90" s="509">
        <f t="shared" si="2639"/>
        <v>2711</v>
      </c>
      <c r="M90" s="509">
        <f t="shared" si="2639"/>
        <v>2712</v>
      </c>
      <c r="N90" s="509">
        <f t="shared" si="2639"/>
        <v>2713</v>
      </c>
      <c r="O90" s="509">
        <f t="shared" si="2639"/>
        <v>2714</v>
      </c>
      <c r="P90" s="509">
        <f t="shared" si="2639"/>
        <v>2715</v>
      </c>
      <c r="Q90" s="509">
        <f t="shared" si="2639"/>
        <v>2716</v>
      </c>
      <c r="R90" s="509">
        <f t="shared" si="2639"/>
        <v>2717</v>
      </c>
      <c r="S90" s="509">
        <f t="shared" si="2639"/>
        <v>2718</v>
      </c>
      <c r="T90" s="509">
        <f t="shared" si="2639"/>
        <v>2719</v>
      </c>
      <c r="U90" s="509">
        <f t="shared" si="2639"/>
        <v>2720</v>
      </c>
      <c r="V90" s="544">
        <f t="shared" si="2639"/>
        <v>2721</v>
      </c>
      <c r="W90" s="509">
        <f t="shared" si="2639"/>
        <v>2722</v>
      </c>
      <c r="X90" s="509">
        <f t="shared" si="2639"/>
        <v>2723</v>
      </c>
      <c r="Y90" s="509">
        <f t="shared" si="2639"/>
        <v>2724</v>
      </c>
      <c r="Z90" s="509">
        <f t="shared" si="2639"/>
        <v>2725</v>
      </c>
      <c r="AA90" s="509">
        <f t="shared" si="2639"/>
        <v>2726</v>
      </c>
      <c r="AB90" s="509">
        <f t="shared" si="2639"/>
        <v>2727</v>
      </c>
      <c r="AC90" s="509">
        <f t="shared" si="2639"/>
        <v>2728</v>
      </c>
      <c r="AD90" s="509">
        <f t="shared" si="2639"/>
        <v>2729</v>
      </c>
      <c r="AE90" s="509">
        <f t="shared" si="2639"/>
        <v>2730</v>
      </c>
      <c r="AF90" s="509">
        <f t="shared" si="2639"/>
        <v>2731</v>
      </c>
      <c r="AG90" s="509">
        <f t="shared" si="2639"/>
        <v>2732</v>
      </c>
      <c r="AH90" s="509">
        <f t="shared" si="2639"/>
        <v>2733</v>
      </c>
      <c r="AI90" s="509">
        <f t="shared" ref="AI90:BN90" si="2640">$A91+AH$9</f>
        <v>2734</v>
      </c>
      <c r="AJ90" s="509">
        <f t="shared" si="2640"/>
        <v>2735</v>
      </c>
      <c r="AK90" s="509">
        <f t="shared" si="2640"/>
        <v>2736</v>
      </c>
      <c r="AL90" s="509">
        <f t="shared" si="2640"/>
        <v>2737</v>
      </c>
      <c r="AM90" s="509">
        <f t="shared" si="2640"/>
        <v>2738</v>
      </c>
      <c r="AN90" s="509">
        <f t="shared" si="2640"/>
        <v>2739</v>
      </c>
      <c r="AO90" s="509">
        <f t="shared" si="2640"/>
        <v>2740</v>
      </c>
      <c r="AP90" s="544">
        <f t="shared" si="2640"/>
        <v>2741</v>
      </c>
      <c r="AQ90" s="531">
        <f t="shared" si="2640"/>
        <v>2742</v>
      </c>
      <c r="AR90" s="509">
        <f t="shared" si="2640"/>
        <v>2743</v>
      </c>
      <c r="AS90" s="509">
        <f t="shared" si="2640"/>
        <v>2744</v>
      </c>
      <c r="AT90" s="509">
        <f t="shared" si="2640"/>
        <v>2745</v>
      </c>
      <c r="AU90" s="509">
        <f t="shared" si="2640"/>
        <v>2746</v>
      </c>
      <c r="AV90" s="509">
        <f t="shared" si="2640"/>
        <v>2747</v>
      </c>
      <c r="AW90" s="509">
        <f t="shared" si="2640"/>
        <v>2748</v>
      </c>
      <c r="AX90" s="509">
        <f t="shared" si="2640"/>
        <v>2749</v>
      </c>
      <c r="AY90" s="509">
        <f t="shared" si="2640"/>
        <v>2750</v>
      </c>
      <c r="AZ90" s="509">
        <f t="shared" si="2640"/>
        <v>2751</v>
      </c>
      <c r="BA90" s="509">
        <f t="shared" si="2640"/>
        <v>2752</v>
      </c>
      <c r="BB90" s="509">
        <f t="shared" si="2640"/>
        <v>2753</v>
      </c>
      <c r="BC90" s="509">
        <f t="shared" si="2640"/>
        <v>2754</v>
      </c>
      <c r="BD90" s="509">
        <f t="shared" si="2640"/>
        <v>2755</v>
      </c>
      <c r="BE90" s="509">
        <f t="shared" si="2640"/>
        <v>2756</v>
      </c>
      <c r="BF90" s="509">
        <f t="shared" si="2640"/>
        <v>2757</v>
      </c>
      <c r="BG90" s="509">
        <f t="shared" si="2640"/>
        <v>2758</v>
      </c>
      <c r="BH90" s="509">
        <f t="shared" si="2640"/>
        <v>2759</v>
      </c>
      <c r="BI90" s="509">
        <f t="shared" si="2640"/>
        <v>2760</v>
      </c>
      <c r="BJ90" s="544">
        <f t="shared" si="2640"/>
        <v>2761</v>
      </c>
      <c r="BK90" s="531">
        <f t="shared" si="2640"/>
        <v>2762</v>
      </c>
      <c r="BL90" s="531">
        <f t="shared" si="2640"/>
        <v>2763</v>
      </c>
      <c r="BM90" s="531">
        <f t="shared" si="2640"/>
        <v>2764</v>
      </c>
      <c r="BN90" s="531">
        <f t="shared" si="2640"/>
        <v>2765</v>
      </c>
      <c r="BO90" s="531">
        <f t="shared" ref="BO90:CT90" si="2641">$A91+BN$9</f>
        <v>2766</v>
      </c>
      <c r="BP90" s="531">
        <f t="shared" si="2641"/>
        <v>2767</v>
      </c>
      <c r="BQ90" s="531">
        <f t="shared" si="2641"/>
        <v>2768</v>
      </c>
      <c r="BR90" s="531">
        <f t="shared" si="2641"/>
        <v>2769</v>
      </c>
      <c r="BS90" s="531">
        <f t="shared" si="2641"/>
        <v>2770</v>
      </c>
      <c r="BT90" s="531">
        <f t="shared" si="2641"/>
        <v>2771</v>
      </c>
      <c r="BU90" s="531">
        <f t="shared" si="2641"/>
        <v>2772</v>
      </c>
      <c r="BV90" s="531">
        <f t="shared" si="2641"/>
        <v>2773</v>
      </c>
      <c r="BW90" s="531">
        <f t="shared" si="2641"/>
        <v>2774</v>
      </c>
      <c r="BX90" s="531">
        <f t="shared" si="2641"/>
        <v>2775</v>
      </c>
      <c r="BY90" s="531">
        <f t="shared" si="2641"/>
        <v>2776</v>
      </c>
      <c r="BZ90" s="531">
        <f t="shared" si="2641"/>
        <v>2777</v>
      </c>
      <c r="CA90" s="531">
        <f t="shared" si="2641"/>
        <v>2778</v>
      </c>
      <c r="CB90" s="531">
        <f t="shared" si="2641"/>
        <v>2779</v>
      </c>
      <c r="CC90" s="547">
        <f t="shared" si="2641"/>
        <v>2780</v>
      </c>
      <c r="CD90" s="531">
        <f t="shared" si="2641"/>
        <v>2781</v>
      </c>
      <c r="CE90" s="531">
        <f t="shared" si="2641"/>
        <v>2782</v>
      </c>
      <c r="CF90" s="509">
        <f t="shared" si="2641"/>
        <v>2783</v>
      </c>
      <c r="CG90" s="509">
        <f t="shared" si="2641"/>
        <v>2784</v>
      </c>
      <c r="CH90" s="509">
        <f t="shared" si="2641"/>
        <v>2785</v>
      </c>
      <c r="CI90" s="509">
        <f t="shared" si="2641"/>
        <v>2786</v>
      </c>
      <c r="CJ90" s="509">
        <f t="shared" si="2641"/>
        <v>2787</v>
      </c>
      <c r="CK90" s="509">
        <f t="shared" si="2641"/>
        <v>2788</v>
      </c>
      <c r="CL90" s="509">
        <f t="shared" si="2641"/>
        <v>2789</v>
      </c>
      <c r="CM90" s="509">
        <f t="shared" si="2641"/>
        <v>2790</v>
      </c>
      <c r="CN90" s="509">
        <f t="shared" si="2641"/>
        <v>2791</v>
      </c>
      <c r="CO90" s="509">
        <f t="shared" si="2641"/>
        <v>2792</v>
      </c>
      <c r="CP90" s="509">
        <f t="shared" si="2641"/>
        <v>2793</v>
      </c>
      <c r="CQ90" s="509">
        <f t="shared" si="2641"/>
        <v>2794</v>
      </c>
      <c r="CR90" s="509">
        <f t="shared" si="2641"/>
        <v>2795</v>
      </c>
      <c r="CS90" s="509">
        <f t="shared" si="2641"/>
        <v>2796</v>
      </c>
      <c r="CT90" s="509">
        <f t="shared" si="2641"/>
        <v>2797</v>
      </c>
      <c r="CU90" s="509">
        <f t="shared" ref="CU90:CW90" si="2642">$A91+CT$9</f>
        <v>2798</v>
      </c>
      <c r="CV90" s="509">
        <f t="shared" si="2642"/>
        <v>2799</v>
      </c>
      <c r="CW90" s="509">
        <f t="shared" si="2642"/>
        <v>2800</v>
      </c>
      <c r="CX90" s="532"/>
      <c r="CZ90" s="508"/>
      <c r="DE90" s="508"/>
      <c r="DF90" s="508"/>
      <c r="DG90" s="508"/>
      <c r="DH90" s="508"/>
      <c r="DI90" s="508"/>
      <c r="DJ90" s="508"/>
    </row>
    <row r="91" spans="1:114">
      <c r="A91" s="533">
        <v>2701</v>
      </c>
      <c r="B91" s="190" t="str">
        <f>MID($I$7,B90,1)</f>
        <v/>
      </c>
      <c r="C91" s="23" t="str">
        <f t="shared" ref="C91" si="2643">MID($I$7,C90,1)</f>
        <v/>
      </c>
      <c r="D91" s="23" t="str">
        <f t="shared" ref="D91" si="2644">MID($I$7,D90,1)</f>
        <v/>
      </c>
      <c r="E91" s="23" t="str">
        <f t="shared" ref="E91" si="2645">MID($I$7,E90,1)</f>
        <v/>
      </c>
      <c r="F91" s="23" t="str">
        <f t="shared" ref="F91" si="2646">MID($I$7,F90,1)</f>
        <v/>
      </c>
      <c r="G91" s="23" t="str">
        <f t="shared" ref="G91" si="2647">MID($I$7,G90,1)</f>
        <v/>
      </c>
      <c r="H91" s="23" t="str">
        <f t="shared" ref="H91" si="2648">MID($I$7,H90,1)</f>
        <v/>
      </c>
      <c r="I91" s="23" t="str">
        <f t="shared" ref="I91" si="2649">MID($I$7,I90,1)</f>
        <v/>
      </c>
      <c r="J91" s="23" t="str">
        <f t="shared" ref="J91" si="2650">MID($I$7,J90,1)</f>
        <v/>
      </c>
      <c r="K91" s="23" t="str">
        <f t="shared" ref="K91" si="2651">MID($I$7,K90,1)</f>
        <v/>
      </c>
      <c r="L91" s="23" t="str">
        <f t="shared" ref="L91" si="2652">MID($I$7,L90,1)</f>
        <v/>
      </c>
      <c r="M91" s="23" t="str">
        <f t="shared" ref="M91" si="2653">MID($I$7,M90,1)</f>
        <v/>
      </c>
      <c r="N91" s="23" t="str">
        <f t="shared" ref="N91" si="2654">MID($I$7,N90,1)</f>
        <v/>
      </c>
      <c r="O91" s="23" t="str">
        <f t="shared" ref="O91" si="2655">MID($I$7,O90,1)</f>
        <v/>
      </c>
      <c r="P91" s="23" t="str">
        <f t="shared" ref="P91" si="2656">MID($I$7,P90,1)</f>
        <v/>
      </c>
      <c r="Q91" s="23" t="str">
        <f t="shared" ref="Q91" si="2657">MID($I$7,Q90,1)</f>
        <v/>
      </c>
      <c r="R91" s="23" t="str">
        <f t="shared" ref="R91" si="2658">MID($I$7,R90,1)</f>
        <v/>
      </c>
      <c r="S91" s="23" t="str">
        <f t="shared" ref="S91" si="2659">MID($I$7,S90,1)</f>
        <v/>
      </c>
      <c r="T91" s="23" t="str">
        <f t="shared" ref="T91" si="2660">MID($I$7,T90,1)</f>
        <v/>
      </c>
      <c r="U91" s="23" t="str">
        <f t="shared" ref="U91" si="2661">MID($I$7,U90,1)</f>
        <v/>
      </c>
      <c r="V91" s="543" t="str">
        <f t="shared" ref="V91" si="2662">MID($I$7,V90,1)</f>
        <v/>
      </c>
      <c r="W91" s="23" t="str">
        <f t="shared" ref="W91" si="2663">MID($I$7,W90,1)</f>
        <v/>
      </c>
      <c r="X91" s="23" t="str">
        <f t="shared" ref="X91" si="2664">MID($I$7,X90,1)</f>
        <v/>
      </c>
      <c r="Y91" s="23" t="str">
        <f t="shared" ref="Y91" si="2665">MID($I$7,Y90,1)</f>
        <v/>
      </c>
      <c r="Z91" s="23" t="str">
        <f t="shared" ref="Z91" si="2666">MID($I$7,Z90,1)</f>
        <v/>
      </c>
      <c r="AA91" s="23" t="str">
        <f t="shared" ref="AA91" si="2667">MID($I$7,AA90,1)</f>
        <v/>
      </c>
      <c r="AB91" s="23" t="str">
        <f t="shared" ref="AB91" si="2668">MID($I$7,AB90,1)</f>
        <v/>
      </c>
      <c r="AC91" s="23" t="str">
        <f t="shared" ref="AC91" si="2669">MID($I$7,AC90,1)</f>
        <v/>
      </c>
      <c r="AD91" s="23" t="str">
        <f t="shared" ref="AD91" si="2670">MID($I$7,AD90,1)</f>
        <v/>
      </c>
      <c r="AE91" s="23" t="str">
        <f t="shared" ref="AE91" si="2671">MID($I$7,AE90,1)</f>
        <v/>
      </c>
      <c r="AF91" s="23" t="str">
        <f t="shared" ref="AF91" si="2672">MID($I$7,AF90,1)</f>
        <v/>
      </c>
      <c r="AG91" s="23" t="str">
        <f t="shared" ref="AG91" si="2673">MID($I$7,AG90,1)</f>
        <v/>
      </c>
      <c r="AH91" s="23" t="str">
        <f t="shared" ref="AH91" si="2674">MID($I$7,AH90,1)</f>
        <v/>
      </c>
      <c r="AI91" s="23" t="str">
        <f t="shared" ref="AI91" si="2675">MID($I$7,AI90,1)</f>
        <v/>
      </c>
      <c r="AJ91" s="23" t="str">
        <f t="shared" ref="AJ91" si="2676">MID($I$7,AJ90,1)</f>
        <v/>
      </c>
      <c r="AK91" s="23" t="str">
        <f t="shared" ref="AK91" si="2677">MID($I$7,AK90,1)</f>
        <v/>
      </c>
      <c r="AL91" s="23" t="str">
        <f t="shared" ref="AL91" si="2678">MID($I$7,AL90,1)</f>
        <v/>
      </c>
      <c r="AM91" s="23" t="str">
        <f t="shared" ref="AM91" si="2679">MID($I$7,AM90,1)</f>
        <v/>
      </c>
      <c r="AN91" s="23" t="str">
        <f t="shared" ref="AN91" si="2680">MID($I$7,AN90,1)</f>
        <v/>
      </c>
      <c r="AO91" s="23" t="str">
        <f t="shared" ref="AO91" si="2681">MID($I$7,AO90,1)</f>
        <v/>
      </c>
      <c r="AP91" s="543" t="str">
        <f t="shared" ref="AP91" si="2682">MID($I$7,AP90,1)</f>
        <v/>
      </c>
      <c r="AQ91" s="10" t="str">
        <f t="shared" ref="AQ91" si="2683">MID($I$7,AQ90,1)</f>
        <v/>
      </c>
      <c r="AR91" s="23" t="str">
        <f t="shared" ref="AR91" si="2684">MID($I$7,AR90,1)</f>
        <v/>
      </c>
      <c r="AS91" s="23" t="str">
        <f t="shared" ref="AS91" si="2685">MID($I$7,AS90,1)</f>
        <v/>
      </c>
      <c r="AT91" s="23" t="str">
        <f t="shared" ref="AT91" si="2686">MID($I$7,AT90,1)</f>
        <v/>
      </c>
      <c r="AU91" s="23" t="str">
        <f t="shared" ref="AU91" si="2687">MID($I$7,AU90,1)</f>
        <v/>
      </c>
      <c r="AV91" s="23" t="str">
        <f t="shared" ref="AV91" si="2688">MID($I$7,AV90,1)</f>
        <v/>
      </c>
      <c r="AW91" s="23" t="str">
        <f t="shared" ref="AW91" si="2689">MID($I$7,AW90,1)</f>
        <v/>
      </c>
      <c r="AX91" s="23" t="str">
        <f t="shared" ref="AX91" si="2690">MID($I$7,AX90,1)</f>
        <v/>
      </c>
      <c r="AY91" s="23" t="str">
        <f t="shared" ref="AY91" si="2691">MID($I$7,AY90,1)</f>
        <v/>
      </c>
      <c r="AZ91" s="23" t="str">
        <f t="shared" ref="AZ91" si="2692">MID($I$7,AZ90,1)</f>
        <v/>
      </c>
      <c r="BA91" s="23" t="str">
        <f t="shared" ref="BA91" si="2693">MID($I$7,BA90,1)</f>
        <v/>
      </c>
      <c r="BB91" s="23" t="str">
        <f t="shared" ref="BB91" si="2694">MID($I$7,BB90,1)</f>
        <v/>
      </c>
      <c r="BC91" s="23" t="str">
        <f t="shared" ref="BC91" si="2695">MID($I$7,BC90,1)</f>
        <v/>
      </c>
      <c r="BD91" s="23" t="str">
        <f t="shared" ref="BD91" si="2696">MID($I$7,BD90,1)</f>
        <v/>
      </c>
      <c r="BE91" s="23" t="str">
        <f t="shared" ref="BE91" si="2697">MID($I$7,BE90,1)</f>
        <v/>
      </c>
      <c r="BF91" s="23" t="str">
        <f t="shared" ref="BF91" si="2698">MID($I$7,BF90,1)</f>
        <v/>
      </c>
      <c r="BG91" s="23" t="str">
        <f t="shared" ref="BG91" si="2699">MID($I$7,BG90,1)</f>
        <v/>
      </c>
      <c r="BH91" s="23" t="str">
        <f t="shared" ref="BH91" si="2700">MID($I$7,BH90,1)</f>
        <v/>
      </c>
      <c r="BI91" s="23" t="str">
        <f t="shared" ref="BI91" si="2701">MID($I$7,BI90,1)</f>
        <v/>
      </c>
      <c r="BJ91" s="543" t="str">
        <f t="shared" ref="BJ91" si="2702">MID($I$7,BJ90,1)</f>
        <v/>
      </c>
      <c r="BK91" s="10" t="str">
        <f t="shared" ref="BK91" si="2703">MID($I$7,BK90,1)</f>
        <v/>
      </c>
      <c r="BL91" s="10" t="str">
        <f t="shared" ref="BL91" si="2704">MID($I$7,BL90,1)</f>
        <v/>
      </c>
      <c r="BM91" s="10" t="str">
        <f t="shared" ref="BM91" si="2705">MID($I$7,BM90,1)</f>
        <v/>
      </c>
      <c r="BN91" s="10" t="str">
        <f t="shared" ref="BN91" si="2706">MID($I$7,BN90,1)</f>
        <v/>
      </c>
      <c r="BO91" s="10" t="str">
        <f t="shared" ref="BO91" si="2707">MID($I$7,BO90,1)</f>
        <v/>
      </c>
      <c r="BP91" s="10" t="str">
        <f t="shared" ref="BP91" si="2708">MID($I$7,BP90,1)</f>
        <v/>
      </c>
      <c r="BQ91" s="10" t="str">
        <f t="shared" ref="BQ91" si="2709">MID($I$7,BQ90,1)</f>
        <v/>
      </c>
      <c r="BR91" s="10" t="str">
        <f t="shared" ref="BR91" si="2710">MID($I$7,BR90,1)</f>
        <v/>
      </c>
      <c r="BS91" s="10" t="str">
        <f t="shared" ref="BS91" si="2711">MID($I$7,BS90,1)</f>
        <v/>
      </c>
      <c r="BT91" s="10" t="str">
        <f t="shared" ref="BT91" si="2712">MID($I$7,BT90,1)</f>
        <v/>
      </c>
      <c r="BU91" s="10" t="str">
        <f t="shared" ref="BU91" si="2713">MID($I$7,BU90,1)</f>
        <v/>
      </c>
      <c r="BV91" s="10" t="str">
        <f t="shared" ref="BV91" si="2714">MID($I$7,BV90,1)</f>
        <v/>
      </c>
      <c r="BW91" s="10" t="str">
        <f t="shared" ref="BW91" si="2715">MID($I$7,BW90,1)</f>
        <v/>
      </c>
      <c r="BX91" s="10" t="str">
        <f t="shared" ref="BX91" si="2716">MID($I$7,BX90,1)</f>
        <v/>
      </c>
      <c r="BY91" s="10" t="str">
        <f t="shared" ref="BY91" si="2717">MID($I$7,BY90,1)</f>
        <v/>
      </c>
      <c r="BZ91" s="10" t="str">
        <f t="shared" ref="BZ91" si="2718">MID($I$7,BZ90,1)</f>
        <v/>
      </c>
      <c r="CA91" s="10" t="str">
        <f t="shared" ref="CA91" si="2719">MID($I$7,CA90,1)</f>
        <v/>
      </c>
      <c r="CB91" s="10" t="str">
        <f t="shared" ref="CB91" si="2720">MID($I$7,CB90,1)</f>
        <v/>
      </c>
      <c r="CC91" s="546" t="str">
        <f t="shared" ref="CC91" si="2721">MID($I$7,CC90,1)</f>
        <v/>
      </c>
      <c r="CD91" s="10" t="str">
        <f t="shared" ref="CD91" si="2722">MID($I$7,CD90,1)</f>
        <v/>
      </c>
      <c r="CE91" s="10" t="str">
        <f t="shared" ref="CE91" si="2723">MID($I$7,CE90,1)</f>
        <v/>
      </c>
      <c r="CF91" s="23" t="str">
        <f t="shared" ref="CF91" si="2724">MID($I$7,CF90,1)</f>
        <v/>
      </c>
      <c r="CG91" s="23" t="str">
        <f t="shared" ref="CG91" si="2725">MID($I$7,CG90,1)</f>
        <v/>
      </c>
      <c r="CH91" s="23" t="str">
        <f t="shared" ref="CH91" si="2726">MID($I$7,CH90,1)</f>
        <v/>
      </c>
      <c r="CI91" s="23" t="str">
        <f t="shared" ref="CI91" si="2727">MID($I$7,CI90,1)</f>
        <v/>
      </c>
      <c r="CJ91" s="23" t="str">
        <f t="shared" ref="CJ91" si="2728">MID($I$7,CJ90,1)</f>
        <v/>
      </c>
      <c r="CK91" s="23" t="str">
        <f t="shared" ref="CK91" si="2729">MID($I$7,CK90,1)</f>
        <v/>
      </c>
      <c r="CL91" s="23" t="str">
        <f t="shared" ref="CL91" si="2730">MID($I$7,CL90,1)</f>
        <v/>
      </c>
      <c r="CM91" s="23" t="str">
        <f t="shared" ref="CM91" si="2731">MID($I$7,CM90,1)</f>
        <v/>
      </c>
      <c r="CN91" s="23" t="str">
        <f t="shared" ref="CN91" si="2732">MID($I$7,CN90,1)</f>
        <v/>
      </c>
      <c r="CO91" s="23" t="str">
        <f t="shared" ref="CO91" si="2733">MID($I$7,CO90,1)</f>
        <v/>
      </c>
      <c r="CP91" s="23" t="str">
        <f t="shared" ref="CP91" si="2734">MID($I$7,CP90,1)</f>
        <v/>
      </c>
      <c r="CQ91" s="23" t="str">
        <f t="shared" ref="CQ91" si="2735">MID($I$7,CQ90,1)</f>
        <v/>
      </c>
      <c r="CR91" s="23" t="str">
        <f t="shared" ref="CR91" si="2736">MID($I$7,CR90,1)</f>
        <v/>
      </c>
      <c r="CS91" s="23" t="str">
        <f t="shared" ref="CS91" si="2737">MID($I$7,CS90,1)</f>
        <v/>
      </c>
      <c r="CT91" s="23" t="str">
        <f t="shared" ref="CT91" si="2738">MID($I$7,CT90,1)</f>
        <v/>
      </c>
      <c r="CU91" s="23" t="str">
        <f t="shared" ref="CU91" si="2739">MID($I$7,CU90,1)</f>
        <v/>
      </c>
      <c r="CV91" s="23" t="str">
        <f t="shared" ref="CV91" si="2740">MID($I$7,CV90,1)</f>
        <v/>
      </c>
      <c r="CW91" s="23" t="str">
        <f t="shared" ref="CW91" si="2741">MID($I$7,CW90,1)</f>
        <v/>
      </c>
      <c r="CX91" s="533">
        <f>CW90</f>
        <v>2800</v>
      </c>
    </row>
    <row r="92" spans="1:114">
      <c r="A92" s="533"/>
      <c r="B92" s="190" t="str">
        <f>IF(B91="","",IF(OR(B91="G",B91="C")=TRUE,"S",IF(OR(B91="A",B91="T")=TRUE,"W","/")))</f>
        <v/>
      </c>
      <c r="C92" s="23" t="str">
        <f t="shared" ref="C92:BN92" si="2742">IF(C91="","",IF(OR(C91="G",C91="C")=TRUE,"S",IF(OR(C91="A",C91="T")=TRUE,"W","/")))</f>
        <v/>
      </c>
      <c r="D92" s="23" t="str">
        <f t="shared" si="2742"/>
        <v/>
      </c>
      <c r="E92" s="23" t="str">
        <f t="shared" si="2742"/>
        <v/>
      </c>
      <c r="F92" s="23" t="str">
        <f t="shared" si="2742"/>
        <v/>
      </c>
      <c r="G92" s="23" t="str">
        <f t="shared" si="2742"/>
        <v/>
      </c>
      <c r="H92" s="23" t="str">
        <f t="shared" si="2742"/>
        <v/>
      </c>
      <c r="I92" s="23" t="str">
        <f t="shared" si="2742"/>
        <v/>
      </c>
      <c r="J92" s="23" t="str">
        <f t="shared" si="2742"/>
        <v/>
      </c>
      <c r="K92" s="23" t="str">
        <f t="shared" si="2742"/>
        <v/>
      </c>
      <c r="L92" s="23" t="str">
        <f t="shared" si="2742"/>
        <v/>
      </c>
      <c r="M92" s="23" t="str">
        <f t="shared" si="2742"/>
        <v/>
      </c>
      <c r="N92" s="23" t="str">
        <f t="shared" si="2742"/>
        <v/>
      </c>
      <c r="O92" s="23" t="str">
        <f t="shared" si="2742"/>
        <v/>
      </c>
      <c r="P92" s="23" t="str">
        <f t="shared" si="2742"/>
        <v/>
      </c>
      <c r="Q92" s="23" t="str">
        <f t="shared" si="2742"/>
        <v/>
      </c>
      <c r="R92" s="23" t="str">
        <f t="shared" si="2742"/>
        <v/>
      </c>
      <c r="S92" s="23" t="str">
        <f t="shared" si="2742"/>
        <v/>
      </c>
      <c r="T92" s="23" t="str">
        <f t="shared" si="2742"/>
        <v/>
      </c>
      <c r="U92" s="23" t="str">
        <f t="shared" si="2742"/>
        <v/>
      </c>
      <c r="V92" s="543" t="str">
        <f t="shared" si="2742"/>
        <v/>
      </c>
      <c r="W92" s="23" t="str">
        <f t="shared" si="2742"/>
        <v/>
      </c>
      <c r="X92" s="23" t="str">
        <f t="shared" si="2742"/>
        <v/>
      </c>
      <c r="Y92" s="23" t="str">
        <f t="shared" si="2742"/>
        <v/>
      </c>
      <c r="Z92" s="23" t="str">
        <f t="shared" si="2742"/>
        <v/>
      </c>
      <c r="AA92" s="23" t="str">
        <f t="shared" si="2742"/>
        <v/>
      </c>
      <c r="AB92" s="23" t="str">
        <f t="shared" si="2742"/>
        <v/>
      </c>
      <c r="AC92" s="23" t="str">
        <f t="shared" si="2742"/>
        <v/>
      </c>
      <c r="AD92" s="23" t="str">
        <f t="shared" si="2742"/>
        <v/>
      </c>
      <c r="AE92" s="23" t="str">
        <f t="shared" si="2742"/>
        <v/>
      </c>
      <c r="AF92" s="23" t="str">
        <f t="shared" si="2742"/>
        <v/>
      </c>
      <c r="AG92" s="23" t="str">
        <f t="shared" si="2742"/>
        <v/>
      </c>
      <c r="AH92" s="23" t="str">
        <f t="shared" si="2742"/>
        <v/>
      </c>
      <c r="AI92" s="23" t="str">
        <f t="shared" si="2742"/>
        <v/>
      </c>
      <c r="AJ92" s="23" t="str">
        <f t="shared" si="2742"/>
        <v/>
      </c>
      <c r="AK92" s="23" t="str">
        <f t="shared" si="2742"/>
        <v/>
      </c>
      <c r="AL92" s="23" t="str">
        <f t="shared" si="2742"/>
        <v/>
      </c>
      <c r="AM92" s="23" t="str">
        <f t="shared" si="2742"/>
        <v/>
      </c>
      <c r="AN92" s="23" t="str">
        <f t="shared" si="2742"/>
        <v/>
      </c>
      <c r="AO92" s="23" t="str">
        <f t="shared" si="2742"/>
        <v/>
      </c>
      <c r="AP92" s="543" t="str">
        <f t="shared" si="2742"/>
        <v/>
      </c>
      <c r="AQ92" s="10" t="str">
        <f t="shared" si="2742"/>
        <v/>
      </c>
      <c r="AR92" s="23" t="str">
        <f t="shared" si="2742"/>
        <v/>
      </c>
      <c r="AS92" s="23" t="str">
        <f t="shared" si="2742"/>
        <v/>
      </c>
      <c r="AT92" s="23" t="str">
        <f t="shared" si="2742"/>
        <v/>
      </c>
      <c r="AU92" s="23" t="str">
        <f t="shared" si="2742"/>
        <v/>
      </c>
      <c r="AV92" s="23" t="str">
        <f t="shared" si="2742"/>
        <v/>
      </c>
      <c r="AW92" s="23" t="str">
        <f t="shared" si="2742"/>
        <v/>
      </c>
      <c r="AX92" s="23" t="str">
        <f t="shared" si="2742"/>
        <v/>
      </c>
      <c r="AY92" s="23" t="str">
        <f t="shared" si="2742"/>
        <v/>
      </c>
      <c r="AZ92" s="23" t="str">
        <f t="shared" si="2742"/>
        <v/>
      </c>
      <c r="BA92" s="23" t="str">
        <f t="shared" si="2742"/>
        <v/>
      </c>
      <c r="BB92" s="23" t="str">
        <f t="shared" si="2742"/>
        <v/>
      </c>
      <c r="BC92" s="23" t="str">
        <f t="shared" si="2742"/>
        <v/>
      </c>
      <c r="BD92" s="23" t="str">
        <f t="shared" si="2742"/>
        <v/>
      </c>
      <c r="BE92" s="23" t="str">
        <f t="shared" si="2742"/>
        <v/>
      </c>
      <c r="BF92" s="23" t="str">
        <f t="shared" si="2742"/>
        <v/>
      </c>
      <c r="BG92" s="23" t="str">
        <f t="shared" si="2742"/>
        <v/>
      </c>
      <c r="BH92" s="23" t="str">
        <f t="shared" si="2742"/>
        <v/>
      </c>
      <c r="BI92" s="23" t="str">
        <f t="shared" si="2742"/>
        <v/>
      </c>
      <c r="BJ92" s="543" t="str">
        <f t="shared" si="2742"/>
        <v/>
      </c>
      <c r="BK92" s="10" t="str">
        <f t="shared" si="2742"/>
        <v/>
      </c>
      <c r="BL92" s="10" t="str">
        <f t="shared" si="2742"/>
        <v/>
      </c>
      <c r="BM92" s="10" t="str">
        <f t="shared" si="2742"/>
        <v/>
      </c>
      <c r="BN92" s="10" t="str">
        <f t="shared" si="2742"/>
        <v/>
      </c>
      <c r="BO92" s="10" t="str">
        <f t="shared" ref="BO92:CW92" si="2743">IF(BO91="","",IF(OR(BO91="G",BO91="C")=TRUE,"S",IF(OR(BO91="A",BO91="T")=TRUE,"W","/")))</f>
        <v/>
      </c>
      <c r="BP92" s="10" t="str">
        <f t="shared" si="2743"/>
        <v/>
      </c>
      <c r="BQ92" s="10" t="str">
        <f t="shared" si="2743"/>
        <v/>
      </c>
      <c r="BR92" s="10" t="str">
        <f t="shared" si="2743"/>
        <v/>
      </c>
      <c r="BS92" s="10" t="str">
        <f t="shared" si="2743"/>
        <v/>
      </c>
      <c r="BT92" s="10" t="str">
        <f t="shared" si="2743"/>
        <v/>
      </c>
      <c r="BU92" s="10" t="str">
        <f t="shared" si="2743"/>
        <v/>
      </c>
      <c r="BV92" s="10" t="str">
        <f t="shared" si="2743"/>
        <v/>
      </c>
      <c r="BW92" s="10" t="str">
        <f t="shared" si="2743"/>
        <v/>
      </c>
      <c r="BX92" s="10" t="str">
        <f t="shared" si="2743"/>
        <v/>
      </c>
      <c r="BY92" s="10" t="str">
        <f t="shared" si="2743"/>
        <v/>
      </c>
      <c r="BZ92" s="10" t="str">
        <f t="shared" si="2743"/>
        <v/>
      </c>
      <c r="CA92" s="10" t="str">
        <f t="shared" si="2743"/>
        <v/>
      </c>
      <c r="CB92" s="10" t="str">
        <f t="shared" si="2743"/>
        <v/>
      </c>
      <c r="CC92" s="546" t="str">
        <f t="shared" si="2743"/>
        <v/>
      </c>
      <c r="CD92" s="10" t="str">
        <f t="shared" si="2743"/>
        <v/>
      </c>
      <c r="CE92" s="10" t="str">
        <f t="shared" si="2743"/>
        <v/>
      </c>
      <c r="CF92" s="23" t="str">
        <f t="shared" si="2743"/>
        <v/>
      </c>
      <c r="CG92" s="23" t="str">
        <f t="shared" si="2743"/>
        <v/>
      </c>
      <c r="CH92" s="23" t="str">
        <f t="shared" si="2743"/>
        <v/>
      </c>
      <c r="CI92" s="23" t="str">
        <f t="shared" si="2743"/>
        <v/>
      </c>
      <c r="CJ92" s="23" t="str">
        <f t="shared" si="2743"/>
        <v/>
      </c>
      <c r="CK92" s="23" t="str">
        <f t="shared" si="2743"/>
        <v/>
      </c>
      <c r="CL92" s="23" t="str">
        <f t="shared" si="2743"/>
        <v/>
      </c>
      <c r="CM92" s="23" t="str">
        <f t="shared" si="2743"/>
        <v/>
      </c>
      <c r="CN92" s="23" t="str">
        <f t="shared" si="2743"/>
        <v/>
      </c>
      <c r="CO92" s="23" t="str">
        <f t="shared" si="2743"/>
        <v/>
      </c>
      <c r="CP92" s="23" t="str">
        <f t="shared" si="2743"/>
        <v/>
      </c>
      <c r="CQ92" s="23" t="str">
        <f t="shared" si="2743"/>
        <v/>
      </c>
      <c r="CR92" s="23" t="str">
        <f t="shared" si="2743"/>
        <v/>
      </c>
      <c r="CS92" s="23" t="str">
        <f t="shared" si="2743"/>
        <v/>
      </c>
      <c r="CT92" s="23" t="str">
        <f t="shared" si="2743"/>
        <v/>
      </c>
      <c r="CU92" s="23" t="str">
        <f t="shared" si="2743"/>
        <v/>
      </c>
      <c r="CV92" s="23" t="str">
        <f t="shared" si="2743"/>
        <v/>
      </c>
      <c r="CW92" s="23" t="str">
        <f t="shared" si="2743"/>
        <v/>
      </c>
      <c r="CX92" s="533"/>
    </row>
    <row r="93" spans="1:114" s="510" customFormat="1">
      <c r="A93" s="532"/>
      <c r="B93" s="530">
        <f>$A94</f>
        <v>2801</v>
      </c>
      <c r="C93" s="509">
        <f t="shared" ref="C93:AH93" si="2744">$A94+B$9</f>
        <v>2802</v>
      </c>
      <c r="D93" s="509">
        <f t="shared" si="2744"/>
        <v>2803</v>
      </c>
      <c r="E93" s="509">
        <f t="shared" si="2744"/>
        <v>2804</v>
      </c>
      <c r="F93" s="509">
        <f t="shared" si="2744"/>
        <v>2805</v>
      </c>
      <c r="G93" s="509">
        <f t="shared" si="2744"/>
        <v>2806</v>
      </c>
      <c r="H93" s="509">
        <f t="shared" si="2744"/>
        <v>2807</v>
      </c>
      <c r="I93" s="509">
        <f t="shared" si="2744"/>
        <v>2808</v>
      </c>
      <c r="J93" s="509">
        <f t="shared" si="2744"/>
        <v>2809</v>
      </c>
      <c r="K93" s="509">
        <f t="shared" si="2744"/>
        <v>2810</v>
      </c>
      <c r="L93" s="509">
        <f t="shared" si="2744"/>
        <v>2811</v>
      </c>
      <c r="M93" s="509">
        <f t="shared" si="2744"/>
        <v>2812</v>
      </c>
      <c r="N93" s="509">
        <f t="shared" si="2744"/>
        <v>2813</v>
      </c>
      <c r="O93" s="509">
        <f t="shared" si="2744"/>
        <v>2814</v>
      </c>
      <c r="P93" s="509">
        <f t="shared" si="2744"/>
        <v>2815</v>
      </c>
      <c r="Q93" s="509">
        <f t="shared" si="2744"/>
        <v>2816</v>
      </c>
      <c r="R93" s="509">
        <f t="shared" si="2744"/>
        <v>2817</v>
      </c>
      <c r="S93" s="509">
        <f t="shared" si="2744"/>
        <v>2818</v>
      </c>
      <c r="T93" s="509">
        <f t="shared" si="2744"/>
        <v>2819</v>
      </c>
      <c r="U93" s="509">
        <f t="shared" si="2744"/>
        <v>2820</v>
      </c>
      <c r="V93" s="544">
        <f t="shared" si="2744"/>
        <v>2821</v>
      </c>
      <c r="W93" s="509">
        <f t="shared" si="2744"/>
        <v>2822</v>
      </c>
      <c r="X93" s="509">
        <f t="shared" si="2744"/>
        <v>2823</v>
      </c>
      <c r="Y93" s="509">
        <f t="shared" si="2744"/>
        <v>2824</v>
      </c>
      <c r="Z93" s="509">
        <f t="shared" si="2744"/>
        <v>2825</v>
      </c>
      <c r="AA93" s="509">
        <f t="shared" si="2744"/>
        <v>2826</v>
      </c>
      <c r="AB93" s="509">
        <f t="shared" si="2744"/>
        <v>2827</v>
      </c>
      <c r="AC93" s="509">
        <f t="shared" si="2744"/>
        <v>2828</v>
      </c>
      <c r="AD93" s="509">
        <f t="shared" si="2744"/>
        <v>2829</v>
      </c>
      <c r="AE93" s="509">
        <f t="shared" si="2744"/>
        <v>2830</v>
      </c>
      <c r="AF93" s="509">
        <f t="shared" si="2744"/>
        <v>2831</v>
      </c>
      <c r="AG93" s="509">
        <f t="shared" si="2744"/>
        <v>2832</v>
      </c>
      <c r="AH93" s="509">
        <f t="shared" si="2744"/>
        <v>2833</v>
      </c>
      <c r="AI93" s="509">
        <f t="shared" ref="AI93:BN93" si="2745">$A94+AH$9</f>
        <v>2834</v>
      </c>
      <c r="AJ93" s="509">
        <f t="shared" si="2745"/>
        <v>2835</v>
      </c>
      <c r="AK93" s="509">
        <f t="shared" si="2745"/>
        <v>2836</v>
      </c>
      <c r="AL93" s="509">
        <f t="shared" si="2745"/>
        <v>2837</v>
      </c>
      <c r="AM93" s="509">
        <f t="shared" si="2745"/>
        <v>2838</v>
      </c>
      <c r="AN93" s="509">
        <f t="shared" si="2745"/>
        <v>2839</v>
      </c>
      <c r="AO93" s="509">
        <f t="shared" si="2745"/>
        <v>2840</v>
      </c>
      <c r="AP93" s="544">
        <f t="shared" si="2745"/>
        <v>2841</v>
      </c>
      <c r="AQ93" s="531">
        <f t="shared" si="2745"/>
        <v>2842</v>
      </c>
      <c r="AR93" s="509">
        <f t="shared" si="2745"/>
        <v>2843</v>
      </c>
      <c r="AS93" s="509">
        <f t="shared" si="2745"/>
        <v>2844</v>
      </c>
      <c r="AT93" s="509">
        <f t="shared" si="2745"/>
        <v>2845</v>
      </c>
      <c r="AU93" s="509">
        <f t="shared" si="2745"/>
        <v>2846</v>
      </c>
      <c r="AV93" s="509">
        <f t="shared" si="2745"/>
        <v>2847</v>
      </c>
      <c r="AW93" s="509">
        <f t="shared" si="2745"/>
        <v>2848</v>
      </c>
      <c r="AX93" s="509">
        <f t="shared" si="2745"/>
        <v>2849</v>
      </c>
      <c r="AY93" s="509">
        <f t="shared" si="2745"/>
        <v>2850</v>
      </c>
      <c r="AZ93" s="509">
        <f t="shared" si="2745"/>
        <v>2851</v>
      </c>
      <c r="BA93" s="509">
        <f t="shared" si="2745"/>
        <v>2852</v>
      </c>
      <c r="BB93" s="509">
        <f t="shared" si="2745"/>
        <v>2853</v>
      </c>
      <c r="BC93" s="509">
        <f t="shared" si="2745"/>
        <v>2854</v>
      </c>
      <c r="BD93" s="509">
        <f t="shared" si="2745"/>
        <v>2855</v>
      </c>
      <c r="BE93" s="509">
        <f t="shared" si="2745"/>
        <v>2856</v>
      </c>
      <c r="BF93" s="509">
        <f t="shared" si="2745"/>
        <v>2857</v>
      </c>
      <c r="BG93" s="509">
        <f t="shared" si="2745"/>
        <v>2858</v>
      </c>
      <c r="BH93" s="509">
        <f t="shared" si="2745"/>
        <v>2859</v>
      </c>
      <c r="BI93" s="509">
        <f t="shared" si="2745"/>
        <v>2860</v>
      </c>
      <c r="BJ93" s="544">
        <f t="shared" si="2745"/>
        <v>2861</v>
      </c>
      <c r="BK93" s="531">
        <f t="shared" si="2745"/>
        <v>2862</v>
      </c>
      <c r="BL93" s="531">
        <f t="shared" si="2745"/>
        <v>2863</v>
      </c>
      <c r="BM93" s="531">
        <f t="shared" si="2745"/>
        <v>2864</v>
      </c>
      <c r="BN93" s="531">
        <f t="shared" si="2745"/>
        <v>2865</v>
      </c>
      <c r="BO93" s="531">
        <f t="shared" ref="BO93:CT93" si="2746">$A94+BN$9</f>
        <v>2866</v>
      </c>
      <c r="BP93" s="531">
        <f t="shared" si="2746"/>
        <v>2867</v>
      </c>
      <c r="BQ93" s="531">
        <f t="shared" si="2746"/>
        <v>2868</v>
      </c>
      <c r="BR93" s="531">
        <f t="shared" si="2746"/>
        <v>2869</v>
      </c>
      <c r="BS93" s="531">
        <f t="shared" si="2746"/>
        <v>2870</v>
      </c>
      <c r="BT93" s="531">
        <f t="shared" si="2746"/>
        <v>2871</v>
      </c>
      <c r="BU93" s="531">
        <f t="shared" si="2746"/>
        <v>2872</v>
      </c>
      <c r="BV93" s="531">
        <f t="shared" si="2746"/>
        <v>2873</v>
      </c>
      <c r="BW93" s="531">
        <f t="shared" si="2746"/>
        <v>2874</v>
      </c>
      <c r="BX93" s="531">
        <f t="shared" si="2746"/>
        <v>2875</v>
      </c>
      <c r="BY93" s="531">
        <f t="shared" si="2746"/>
        <v>2876</v>
      </c>
      <c r="BZ93" s="531">
        <f t="shared" si="2746"/>
        <v>2877</v>
      </c>
      <c r="CA93" s="531">
        <f t="shared" si="2746"/>
        <v>2878</v>
      </c>
      <c r="CB93" s="531">
        <f t="shared" si="2746"/>
        <v>2879</v>
      </c>
      <c r="CC93" s="547">
        <f t="shared" si="2746"/>
        <v>2880</v>
      </c>
      <c r="CD93" s="531">
        <f t="shared" si="2746"/>
        <v>2881</v>
      </c>
      <c r="CE93" s="531">
        <f t="shared" si="2746"/>
        <v>2882</v>
      </c>
      <c r="CF93" s="509">
        <f t="shared" si="2746"/>
        <v>2883</v>
      </c>
      <c r="CG93" s="509">
        <f t="shared" si="2746"/>
        <v>2884</v>
      </c>
      <c r="CH93" s="509">
        <f t="shared" si="2746"/>
        <v>2885</v>
      </c>
      <c r="CI93" s="509">
        <f t="shared" si="2746"/>
        <v>2886</v>
      </c>
      <c r="CJ93" s="509">
        <f t="shared" si="2746"/>
        <v>2887</v>
      </c>
      <c r="CK93" s="509">
        <f t="shared" si="2746"/>
        <v>2888</v>
      </c>
      <c r="CL93" s="509">
        <f t="shared" si="2746"/>
        <v>2889</v>
      </c>
      <c r="CM93" s="509">
        <f t="shared" si="2746"/>
        <v>2890</v>
      </c>
      <c r="CN93" s="509">
        <f t="shared" si="2746"/>
        <v>2891</v>
      </c>
      <c r="CO93" s="509">
        <f t="shared" si="2746"/>
        <v>2892</v>
      </c>
      <c r="CP93" s="509">
        <f t="shared" si="2746"/>
        <v>2893</v>
      </c>
      <c r="CQ93" s="509">
        <f t="shared" si="2746"/>
        <v>2894</v>
      </c>
      <c r="CR93" s="509">
        <f t="shared" si="2746"/>
        <v>2895</v>
      </c>
      <c r="CS93" s="509">
        <f t="shared" si="2746"/>
        <v>2896</v>
      </c>
      <c r="CT93" s="509">
        <f t="shared" si="2746"/>
        <v>2897</v>
      </c>
      <c r="CU93" s="509">
        <f t="shared" ref="CU93:CW93" si="2747">$A94+CT$9</f>
        <v>2898</v>
      </c>
      <c r="CV93" s="509">
        <f t="shared" si="2747"/>
        <v>2899</v>
      </c>
      <c r="CW93" s="509">
        <f t="shared" si="2747"/>
        <v>2900</v>
      </c>
      <c r="CX93" s="532"/>
      <c r="CZ93" s="508"/>
      <c r="DE93" s="508"/>
      <c r="DF93" s="508"/>
      <c r="DG93" s="508"/>
      <c r="DH93" s="508"/>
      <c r="DI93" s="508"/>
      <c r="DJ93" s="508"/>
    </row>
    <row r="94" spans="1:114">
      <c r="A94" s="533">
        <v>2801</v>
      </c>
      <c r="B94" s="190" t="str">
        <f>MID($I$7,B93,1)</f>
        <v/>
      </c>
      <c r="C94" s="23" t="str">
        <f t="shared" ref="C94" si="2748">MID($I$7,C93,1)</f>
        <v/>
      </c>
      <c r="D94" s="23" t="str">
        <f t="shared" ref="D94" si="2749">MID($I$7,D93,1)</f>
        <v/>
      </c>
      <c r="E94" s="23" t="str">
        <f t="shared" ref="E94" si="2750">MID($I$7,E93,1)</f>
        <v/>
      </c>
      <c r="F94" s="23" t="str">
        <f t="shared" ref="F94" si="2751">MID($I$7,F93,1)</f>
        <v/>
      </c>
      <c r="G94" s="23" t="str">
        <f t="shared" ref="G94" si="2752">MID($I$7,G93,1)</f>
        <v/>
      </c>
      <c r="H94" s="23" t="str">
        <f t="shared" ref="H94" si="2753">MID($I$7,H93,1)</f>
        <v/>
      </c>
      <c r="I94" s="23" t="str">
        <f t="shared" ref="I94" si="2754">MID($I$7,I93,1)</f>
        <v/>
      </c>
      <c r="J94" s="23" t="str">
        <f t="shared" ref="J94" si="2755">MID($I$7,J93,1)</f>
        <v/>
      </c>
      <c r="K94" s="23" t="str">
        <f t="shared" ref="K94" si="2756">MID($I$7,K93,1)</f>
        <v/>
      </c>
      <c r="L94" s="23" t="str">
        <f t="shared" ref="L94" si="2757">MID($I$7,L93,1)</f>
        <v/>
      </c>
      <c r="M94" s="23" t="str">
        <f t="shared" ref="M94" si="2758">MID($I$7,M93,1)</f>
        <v/>
      </c>
      <c r="N94" s="23" t="str">
        <f t="shared" ref="N94" si="2759">MID($I$7,N93,1)</f>
        <v/>
      </c>
      <c r="O94" s="23" t="str">
        <f t="shared" ref="O94" si="2760">MID($I$7,O93,1)</f>
        <v/>
      </c>
      <c r="P94" s="23" t="str">
        <f t="shared" ref="P94" si="2761">MID($I$7,P93,1)</f>
        <v/>
      </c>
      <c r="Q94" s="23" t="str">
        <f t="shared" ref="Q94" si="2762">MID($I$7,Q93,1)</f>
        <v/>
      </c>
      <c r="R94" s="23" t="str">
        <f t="shared" ref="R94" si="2763">MID($I$7,R93,1)</f>
        <v/>
      </c>
      <c r="S94" s="23" t="str">
        <f t="shared" ref="S94" si="2764">MID($I$7,S93,1)</f>
        <v/>
      </c>
      <c r="T94" s="23" t="str">
        <f t="shared" ref="T94" si="2765">MID($I$7,T93,1)</f>
        <v/>
      </c>
      <c r="U94" s="23" t="str">
        <f t="shared" ref="U94" si="2766">MID($I$7,U93,1)</f>
        <v/>
      </c>
      <c r="V94" s="543" t="str">
        <f t="shared" ref="V94" si="2767">MID($I$7,V93,1)</f>
        <v/>
      </c>
      <c r="W94" s="23" t="str">
        <f t="shared" ref="W94" si="2768">MID($I$7,W93,1)</f>
        <v/>
      </c>
      <c r="X94" s="23" t="str">
        <f t="shared" ref="X94" si="2769">MID($I$7,X93,1)</f>
        <v/>
      </c>
      <c r="Y94" s="23" t="str">
        <f t="shared" ref="Y94" si="2770">MID($I$7,Y93,1)</f>
        <v/>
      </c>
      <c r="Z94" s="23" t="str">
        <f t="shared" ref="Z94" si="2771">MID($I$7,Z93,1)</f>
        <v/>
      </c>
      <c r="AA94" s="23" t="str">
        <f t="shared" ref="AA94" si="2772">MID($I$7,AA93,1)</f>
        <v/>
      </c>
      <c r="AB94" s="23" t="str">
        <f t="shared" ref="AB94" si="2773">MID($I$7,AB93,1)</f>
        <v/>
      </c>
      <c r="AC94" s="23" t="str">
        <f t="shared" ref="AC94" si="2774">MID($I$7,AC93,1)</f>
        <v/>
      </c>
      <c r="AD94" s="23" t="str">
        <f t="shared" ref="AD94" si="2775">MID($I$7,AD93,1)</f>
        <v/>
      </c>
      <c r="AE94" s="23" t="str">
        <f t="shared" ref="AE94" si="2776">MID($I$7,AE93,1)</f>
        <v/>
      </c>
      <c r="AF94" s="23" t="str">
        <f t="shared" ref="AF94" si="2777">MID($I$7,AF93,1)</f>
        <v/>
      </c>
      <c r="AG94" s="23" t="str">
        <f t="shared" ref="AG94" si="2778">MID($I$7,AG93,1)</f>
        <v/>
      </c>
      <c r="AH94" s="23" t="str">
        <f t="shared" ref="AH94" si="2779">MID($I$7,AH93,1)</f>
        <v/>
      </c>
      <c r="AI94" s="23" t="str">
        <f t="shared" ref="AI94" si="2780">MID($I$7,AI93,1)</f>
        <v/>
      </c>
      <c r="AJ94" s="23" t="str">
        <f t="shared" ref="AJ94" si="2781">MID($I$7,AJ93,1)</f>
        <v/>
      </c>
      <c r="AK94" s="23" t="str">
        <f t="shared" ref="AK94" si="2782">MID($I$7,AK93,1)</f>
        <v/>
      </c>
      <c r="AL94" s="23" t="str">
        <f t="shared" ref="AL94" si="2783">MID($I$7,AL93,1)</f>
        <v/>
      </c>
      <c r="AM94" s="23" t="str">
        <f t="shared" ref="AM94" si="2784">MID($I$7,AM93,1)</f>
        <v/>
      </c>
      <c r="AN94" s="23" t="str">
        <f t="shared" ref="AN94" si="2785">MID($I$7,AN93,1)</f>
        <v/>
      </c>
      <c r="AO94" s="23" t="str">
        <f t="shared" ref="AO94" si="2786">MID($I$7,AO93,1)</f>
        <v/>
      </c>
      <c r="AP94" s="543" t="str">
        <f t="shared" ref="AP94" si="2787">MID($I$7,AP93,1)</f>
        <v/>
      </c>
      <c r="AQ94" s="10" t="str">
        <f t="shared" ref="AQ94" si="2788">MID($I$7,AQ93,1)</f>
        <v/>
      </c>
      <c r="AR94" s="23" t="str">
        <f t="shared" ref="AR94" si="2789">MID($I$7,AR93,1)</f>
        <v/>
      </c>
      <c r="AS94" s="23" t="str">
        <f t="shared" ref="AS94" si="2790">MID($I$7,AS93,1)</f>
        <v/>
      </c>
      <c r="AT94" s="23" t="str">
        <f t="shared" ref="AT94" si="2791">MID($I$7,AT93,1)</f>
        <v/>
      </c>
      <c r="AU94" s="23" t="str">
        <f t="shared" ref="AU94" si="2792">MID($I$7,AU93,1)</f>
        <v/>
      </c>
      <c r="AV94" s="23" t="str">
        <f t="shared" ref="AV94" si="2793">MID($I$7,AV93,1)</f>
        <v/>
      </c>
      <c r="AW94" s="23" t="str">
        <f t="shared" ref="AW94" si="2794">MID($I$7,AW93,1)</f>
        <v/>
      </c>
      <c r="AX94" s="23" t="str">
        <f t="shared" ref="AX94" si="2795">MID($I$7,AX93,1)</f>
        <v/>
      </c>
      <c r="AY94" s="23" t="str">
        <f t="shared" ref="AY94" si="2796">MID($I$7,AY93,1)</f>
        <v/>
      </c>
      <c r="AZ94" s="23" t="str">
        <f t="shared" ref="AZ94" si="2797">MID($I$7,AZ93,1)</f>
        <v/>
      </c>
      <c r="BA94" s="23" t="str">
        <f t="shared" ref="BA94" si="2798">MID($I$7,BA93,1)</f>
        <v/>
      </c>
      <c r="BB94" s="23" t="str">
        <f t="shared" ref="BB94" si="2799">MID($I$7,BB93,1)</f>
        <v/>
      </c>
      <c r="BC94" s="23" t="str">
        <f t="shared" ref="BC94" si="2800">MID($I$7,BC93,1)</f>
        <v/>
      </c>
      <c r="BD94" s="23" t="str">
        <f t="shared" ref="BD94" si="2801">MID($I$7,BD93,1)</f>
        <v/>
      </c>
      <c r="BE94" s="23" t="str">
        <f t="shared" ref="BE94" si="2802">MID($I$7,BE93,1)</f>
        <v/>
      </c>
      <c r="BF94" s="23" t="str">
        <f t="shared" ref="BF94" si="2803">MID($I$7,BF93,1)</f>
        <v/>
      </c>
      <c r="BG94" s="23" t="str">
        <f t="shared" ref="BG94" si="2804">MID($I$7,BG93,1)</f>
        <v/>
      </c>
      <c r="BH94" s="23" t="str">
        <f t="shared" ref="BH94" si="2805">MID($I$7,BH93,1)</f>
        <v/>
      </c>
      <c r="BI94" s="23" t="str">
        <f t="shared" ref="BI94" si="2806">MID($I$7,BI93,1)</f>
        <v/>
      </c>
      <c r="BJ94" s="543" t="str">
        <f t="shared" ref="BJ94" si="2807">MID($I$7,BJ93,1)</f>
        <v/>
      </c>
      <c r="BK94" s="10" t="str">
        <f t="shared" ref="BK94" si="2808">MID($I$7,BK93,1)</f>
        <v/>
      </c>
      <c r="BL94" s="10" t="str">
        <f t="shared" ref="BL94" si="2809">MID($I$7,BL93,1)</f>
        <v/>
      </c>
      <c r="BM94" s="10" t="str">
        <f t="shared" ref="BM94" si="2810">MID($I$7,BM93,1)</f>
        <v/>
      </c>
      <c r="BN94" s="10" t="str">
        <f t="shared" ref="BN94" si="2811">MID($I$7,BN93,1)</f>
        <v/>
      </c>
      <c r="BO94" s="10" t="str">
        <f t="shared" ref="BO94" si="2812">MID($I$7,BO93,1)</f>
        <v/>
      </c>
      <c r="BP94" s="10" t="str">
        <f t="shared" ref="BP94" si="2813">MID($I$7,BP93,1)</f>
        <v/>
      </c>
      <c r="BQ94" s="10" t="str">
        <f t="shared" ref="BQ94" si="2814">MID($I$7,BQ93,1)</f>
        <v/>
      </c>
      <c r="BR94" s="10" t="str">
        <f t="shared" ref="BR94" si="2815">MID($I$7,BR93,1)</f>
        <v/>
      </c>
      <c r="BS94" s="10" t="str">
        <f t="shared" ref="BS94" si="2816">MID($I$7,BS93,1)</f>
        <v/>
      </c>
      <c r="BT94" s="10" t="str">
        <f t="shared" ref="BT94" si="2817">MID($I$7,BT93,1)</f>
        <v/>
      </c>
      <c r="BU94" s="10" t="str">
        <f t="shared" ref="BU94" si="2818">MID($I$7,BU93,1)</f>
        <v/>
      </c>
      <c r="BV94" s="10" t="str">
        <f t="shared" ref="BV94" si="2819">MID($I$7,BV93,1)</f>
        <v/>
      </c>
      <c r="BW94" s="10" t="str">
        <f t="shared" ref="BW94" si="2820">MID($I$7,BW93,1)</f>
        <v/>
      </c>
      <c r="BX94" s="10" t="str">
        <f t="shared" ref="BX94" si="2821">MID($I$7,BX93,1)</f>
        <v/>
      </c>
      <c r="BY94" s="10" t="str">
        <f t="shared" ref="BY94" si="2822">MID($I$7,BY93,1)</f>
        <v/>
      </c>
      <c r="BZ94" s="10" t="str">
        <f t="shared" ref="BZ94" si="2823">MID($I$7,BZ93,1)</f>
        <v/>
      </c>
      <c r="CA94" s="10" t="str">
        <f t="shared" ref="CA94" si="2824">MID($I$7,CA93,1)</f>
        <v/>
      </c>
      <c r="CB94" s="10" t="str">
        <f t="shared" ref="CB94" si="2825">MID($I$7,CB93,1)</f>
        <v/>
      </c>
      <c r="CC94" s="546" t="str">
        <f t="shared" ref="CC94" si="2826">MID($I$7,CC93,1)</f>
        <v/>
      </c>
      <c r="CD94" s="10" t="str">
        <f t="shared" ref="CD94" si="2827">MID($I$7,CD93,1)</f>
        <v/>
      </c>
      <c r="CE94" s="10" t="str">
        <f t="shared" ref="CE94" si="2828">MID($I$7,CE93,1)</f>
        <v/>
      </c>
      <c r="CF94" s="23" t="str">
        <f t="shared" ref="CF94" si="2829">MID($I$7,CF93,1)</f>
        <v/>
      </c>
      <c r="CG94" s="23" t="str">
        <f t="shared" ref="CG94" si="2830">MID($I$7,CG93,1)</f>
        <v/>
      </c>
      <c r="CH94" s="23" t="str">
        <f t="shared" ref="CH94" si="2831">MID($I$7,CH93,1)</f>
        <v/>
      </c>
      <c r="CI94" s="23" t="str">
        <f t="shared" ref="CI94" si="2832">MID($I$7,CI93,1)</f>
        <v/>
      </c>
      <c r="CJ94" s="23" t="str">
        <f t="shared" ref="CJ94" si="2833">MID($I$7,CJ93,1)</f>
        <v/>
      </c>
      <c r="CK94" s="23" t="str">
        <f t="shared" ref="CK94" si="2834">MID($I$7,CK93,1)</f>
        <v/>
      </c>
      <c r="CL94" s="23" t="str">
        <f t="shared" ref="CL94" si="2835">MID($I$7,CL93,1)</f>
        <v/>
      </c>
      <c r="CM94" s="23" t="str">
        <f t="shared" ref="CM94" si="2836">MID($I$7,CM93,1)</f>
        <v/>
      </c>
      <c r="CN94" s="23" t="str">
        <f t="shared" ref="CN94" si="2837">MID($I$7,CN93,1)</f>
        <v/>
      </c>
      <c r="CO94" s="23" t="str">
        <f t="shared" ref="CO94" si="2838">MID($I$7,CO93,1)</f>
        <v/>
      </c>
      <c r="CP94" s="23" t="str">
        <f t="shared" ref="CP94" si="2839">MID($I$7,CP93,1)</f>
        <v/>
      </c>
      <c r="CQ94" s="23" t="str">
        <f t="shared" ref="CQ94" si="2840">MID($I$7,CQ93,1)</f>
        <v/>
      </c>
      <c r="CR94" s="23" t="str">
        <f t="shared" ref="CR94" si="2841">MID($I$7,CR93,1)</f>
        <v/>
      </c>
      <c r="CS94" s="23" t="str">
        <f t="shared" ref="CS94" si="2842">MID($I$7,CS93,1)</f>
        <v/>
      </c>
      <c r="CT94" s="23" t="str">
        <f t="shared" ref="CT94" si="2843">MID($I$7,CT93,1)</f>
        <v/>
      </c>
      <c r="CU94" s="23" t="str">
        <f t="shared" ref="CU94" si="2844">MID($I$7,CU93,1)</f>
        <v/>
      </c>
      <c r="CV94" s="23" t="str">
        <f t="shared" ref="CV94" si="2845">MID($I$7,CV93,1)</f>
        <v/>
      </c>
      <c r="CW94" s="23" t="str">
        <f t="shared" ref="CW94" si="2846">MID($I$7,CW93,1)</f>
        <v/>
      </c>
      <c r="CX94" s="533">
        <f>CW93</f>
        <v>2900</v>
      </c>
    </row>
    <row r="95" spans="1:114">
      <c r="A95" s="533"/>
      <c r="B95" s="190" t="str">
        <f>IF(B94="","",IF(OR(B94="G",B94="C")=TRUE,"S",IF(OR(B94="A",B94="T")=TRUE,"W","/")))</f>
        <v/>
      </c>
      <c r="C95" s="23" t="str">
        <f t="shared" ref="C95:BN95" si="2847">IF(C94="","",IF(OR(C94="G",C94="C")=TRUE,"S",IF(OR(C94="A",C94="T")=TRUE,"W","/")))</f>
        <v/>
      </c>
      <c r="D95" s="23" t="str">
        <f t="shared" si="2847"/>
        <v/>
      </c>
      <c r="E95" s="23" t="str">
        <f t="shared" si="2847"/>
        <v/>
      </c>
      <c r="F95" s="23" t="str">
        <f t="shared" si="2847"/>
        <v/>
      </c>
      <c r="G95" s="23" t="str">
        <f t="shared" si="2847"/>
        <v/>
      </c>
      <c r="H95" s="23" t="str">
        <f t="shared" si="2847"/>
        <v/>
      </c>
      <c r="I95" s="23" t="str">
        <f t="shared" si="2847"/>
        <v/>
      </c>
      <c r="J95" s="23" t="str">
        <f t="shared" si="2847"/>
        <v/>
      </c>
      <c r="K95" s="23" t="str">
        <f t="shared" si="2847"/>
        <v/>
      </c>
      <c r="L95" s="23" t="str">
        <f t="shared" si="2847"/>
        <v/>
      </c>
      <c r="M95" s="23" t="str">
        <f t="shared" si="2847"/>
        <v/>
      </c>
      <c r="N95" s="23" t="str">
        <f t="shared" si="2847"/>
        <v/>
      </c>
      <c r="O95" s="23" t="str">
        <f t="shared" si="2847"/>
        <v/>
      </c>
      <c r="P95" s="23" t="str">
        <f t="shared" si="2847"/>
        <v/>
      </c>
      <c r="Q95" s="23" t="str">
        <f t="shared" si="2847"/>
        <v/>
      </c>
      <c r="R95" s="23" t="str">
        <f t="shared" si="2847"/>
        <v/>
      </c>
      <c r="S95" s="23" t="str">
        <f t="shared" si="2847"/>
        <v/>
      </c>
      <c r="T95" s="23" t="str">
        <f t="shared" si="2847"/>
        <v/>
      </c>
      <c r="U95" s="23" t="str">
        <f t="shared" si="2847"/>
        <v/>
      </c>
      <c r="V95" s="543" t="str">
        <f t="shared" si="2847"/>
        <v/>
      </c>
      <c r="W95" s="23" t="str">
        <f t="shared" si="2847"/>
        <v/>
      </c>
      <c r="X95" s="23" t="str">
        <f t="shared" si="2847"/>
        <v/>
      </c>
      <c r="Y95" s="23" t="str">
        <f t="shared" si="2847"/>
        <v/>
      </c>
      <c r="Z95" s="23" t="str">
        <f t="shared" si="2847"/>
        <v/>
      </c>
      <c r="AA95" s="23" t="str">
        <f t="shared" si="2847"/>
        <v/>
      </c>
      <c r="AB95" s="23" t="str">
        <f t="shared" si="2847"/>
        <v/>
      </c>
      <c r="AC95" s="23" t="str">
        <f t="shared" si="2847"/>
        <v/>
      </c>
      <c r="AD95" s="23" t="str">
        <f t="shared" si="2847"/>
        <v/>
      </c>
      <c r="AE95" s="23" t="str">
        <f t="shared" si="2847"/>
        <v/>
      </c>
      <c r="AF95" s="23" t="str">
        <f t="shared" si="2847"/>
        <v/>
      </c>
      <c r="AG95" s="23" t="str">
        <f t="shared" si="2847"/>
        <v/>
      </c>
      <c r="AH95" s="23" t="str">
        <f t="shared" si="2847"/>
        <v/>
      </c>
      <c r="AI95" s="23" t="str">
        <f t="shared" si="2847"/>
        <v/>
      </c>
      <c r="AJ95" s="23" t="str">
        <f t="shared" si="2847"/>
        <v/>
      </c>
      <c r="AK95" s="23" t="str">
        <f t="shared" si="2847"/>
        <v/>
      </c>
      <c r="AL95" s="23" t="str">
        <f t="shared" si="2847"/>
        <v/>
      </c>
      <c r="AM95" s="23" t="str">
        <f t="shared" si="2847"/>
        <v/>
      </c>
      <c r="AN95" s="23" t="str">
        <f t="shared" si="2847"/>
        <v/>
      </c>
      <c r="AO95" s="23" t="str">
        <f t="shared" si="2847"/>
        <v/>
      </c>
      <c r="AP95" s="543" t="str">
        <f t="shared" si="2847"/>
        <v/>
      </c>
      <c r="AQ95" s="10" t="str">
        <f t="shared" si="2847"/>
        <v/>
      </c>
      <c r="AR95" s="23" t="str">
        <f t="shared" si="2847"/>
        <v/>
      </c>
      <c r="AS95" s="23" t="str">
        <f t="shared" si="2847"/>
        <v/>
      </c>
      <c r="AT95" s="23" t="str">
        <f t="shared" si="2847"/>
        <v/>
      </c>
      <c r="AU95" s="23" t="str">
        <f t="shared" si="2847"/>
        <v/>
      </c>
      <c r="AV95" s="23" t="str">
        <f t="shared" si="2847"/>
        <v/>
      </c>
      <c r="AW95" s="23" t="str">
        <f t="shared" si="2847"/>
        <v/>
      </c>
      <c r="AX95" s="23" t="str">
        <f t="shared" si="2847"/>
        <v/>
      </c>
      <c r="AY95" s="23" t="str">
        <f t="shared" si="2847"/>
        <v/>
      </c>
      <c r="AZ95" s="23" t="str">
        <f t="shared" si="2847"/>
        <v/>
      </c>
      <c r="BA95" s="23" t="str">
        <f t="shared" si="2847"/>
        <v/>
      </c>
      <c r="BB95" s="23" t="str">
        <f t="shared" si="2847"/>
        <v/>
      </c>
      <c r="BC95" s="23" t="str">
        <f t="shared" si="2847"/>
        <v/>
      </c>
      <c r="BD95" s="23" t="str">
        <f t="shared" si="2847"/>
        <v/>
      </c>
      <c r="BE95" s="23" t="str">
        <f t="shared" si="2847"/>
        <v/>
      </c>
      <c r="BF95" s="23" t="str">
        <f t="shared" si="2847"/>
        <v/>
      </c>
      <c r="BG95" s="23" t="str">
        <f t="shared" si="2847"/>
        <v/>
      </c>
      <c r="BH95" s="23" t="str">
        <f t="shared" si="2847"/>
        <v/>
      </c>
      <c r="BI95" s="23" t="str">
        <f t="shared" si="2847"/>
        <v/>
      </c>
      <c r="BJ95" s="543" t="str">
        <f t="shared" si="2847"/>
        <v/>
      </c>
      <c r="BK95" s="10" t="str">
        <f t="shared" si="2847"/>
        <v/>
      </c>
      <c r="BL95" s="10" t="str">
        <f t="shared" si="2847"/>
        <v/>
      </c>
      <c r="BM95" s="10" t="str">
        <f t="shared" si="2847"/>
        <v/>
      </c>
      <c r="BN95" s="10" t="str">
        <f t="shared" si="2847"/>
        <v/>
      </c>
      <c r="BO95" s="10" t="str">
        <f t="shared" ref="BO95:CW95" si="2848">IF(BO94="","",IF(OR(BO94="G",BO94="C")=TRUE,"S",IF(OR(BO94="A",BO94="T")=TRUE,"W","/")))</f>
        <v/>
      </c>
      <c r="BP95" s="10" t="str">
        <f t="shared" si="2848"/>
        <v/>
      </c>
      <c r="BQ95" s="10" t="str">
        <f t="shared" si="2848"/>
        <v/>
      </c>
      <c r="BR95" s="10" t="str">
        <f t="shared" si="2848"/>
        <v/>
      </c>
      <c r="BS95" s="10" t="str">
        <f t="shared" si="2848"/>
        <v/>
      </c>
      <c r="BT95" s="10" t="str">
        <f t="shared" si="2848"/>
        <v/>
      </c>
      <c r="BU95" s="10" t="str">
        <f t="shared" si="2848"/>
        <v/>
      </c>
      <c r="BV95" s="10" t="str">
        <f t="shared" si="2848"/>
        <v/>
      </c>
      <c r="BW95" s="10" t="str">
        <f t="shared" si="2848"/>
        <v/>
      </c>
      <c r="BX95" s="10" t="str">
        <f t="shared" si="2848"/>
        <v/>
      </c>
      <c r="BY95" s="10" t="str">
        <f t="shared" si="2848"/>
        <v/>
      </c>
      <c r="BZ95" s="10" t="str">
        <f t="shared" si="2848"/>
        <v/>
      </c>
      <c r="CA95" s="10" t="str">
        <f t="shared" si="2848"/>
        <v/>
      </c>
      <c r="CB95" s="10" t="str">
        <f t="shared" si="2848"/>
        <v/>
      </c>
      <c r="CC95" s="546" t="str">
        <f t="shared" si="2848"/>
        <v/>
      </c>
      <c r="CD95" s="10" t="str">
        <f t="shared" si="2848"/>
        <v/>
      </c>
      <c r="CE95" s="10" t="str">
        <f t="shared" si="2848"/>
        <v/>
      </c>
      <c r="CF95" s="23" t="str">
        <f t="shared" si="2848"/>
        <v/>
      </c>
      <c r="CG95" s="23" t="str">
        <f t="shared" si="2848"/>
        <v/>
      </c>
      <c r="CH95" s="23" t="str">
        <f t="shared" si="2848"/>
        <v/>
      </c>
      <c r="CI95" s="23" t="str">
        <f t="shared" si="2848"/>
        <v/>
      </c>
      <c r="CJ95" s="23" t="str">
        <f t="shared" si="2848"/>
        <v/>
      </c>
      <c r="CK95" s="23" t="str">
        <f t="shared" si="2848"/>
        <v/>
      </c>
      <c r="CL95" s="23" t="str">
        <f t="shared" si="2848"/>
        <v/>
      </c>
      <c r="CM95" s="23" t="str">
        <f t="shared" si="2848"/>
        <v/>
      </c>
      <c r="CN95" s="23" t="str">
        <f t="shared" si="2848"/>
        <v/>
      </c>
      <c r="CO95" s="23" t="str">
        <f t="shared" si="2848"/>
        <v/>
      </c>
      <c r="CP95" s="23" t="str">
        <f t="shared" si="2848"/>
        <v/>
      </c>
      <c r="CQ95" s="23" t="str">
        <f t="shared" si="2848"/>
        <v/>
      </c>
      <c r="CR95" s="23" t="str">
        <f t="shared" si="2848"/>
        <v/>
      </c>
      <c r="CS95" s="23" t="str">
        <f t="shared" si="2848"/>
        <v/>
      </c>
      <c r="CT95" s="23" t="str">
        <f t="shared" si="2848"/>
        <v/>
      </c>
      <c r="CU95" s="23" t="str">
        <f t="shared" si="2848"/>
        <v/>
      </c>
      <c r="CV95" s="23" t="str">
        <f t="shared" si="2848"/>
        <v/>
      </c>
      <c r="CW95" s="23" t="str">
        <f t="shared" si="2848"/>
        <v/>
      </c>
      <c r="CX95" s="533"/>
    </row>
    <row r="96" spans="1:114" s="510" customFormat="1">
      <c r="A96" s="532"/>
      <c r="B96" s="530">
        <f>$A97</f>
        <v>2901</v>
      </c>
      <c r="C96" s="509">
        <f t="shared" ref="C96:AH96" si="2849">$A97+B$9</f>
        <v>2902</v>
      </c>
      <c r="D96" s="509">
        <f t="shared" si="2849"/>
        <v>2903</v>
      </c>
      <c r="E96" s="509">
        <f t="shared" si="2849"/>
        <v>2904</v>
      </c>
      <c r="F96" s="509">
        <f t="shared" si="2849"/>
        <v>2905</v>
      </c>
      <c r="G96" s="509">
        <f t="shared" si="2849"/>
        <v>2906</v>
      </c>
      <c r="H96" s="509">
        <f t="shared" si="2849"/>
        <v>2907</v>
      </c>
      <c r="I96" s="509">
        <f t="shared" si="2849"/>
        <v>2908</v>
      </c>
      <c r="J96" s="509">
        <f t="shared" si="2849"/>
        <v>2909</v>
      </c>
      <c r="K96" s="509">
        <f t="shared" si="2849"/>
        <v>2910</v>
      </c>
      <c r="L96" s="509">
        <f t="shared" si="2849"/>
        <v>2911</v>
      </c>
      <c r="M96" s="509">
        <f t="shared" si="2849"/>
        <v>2912</v>
      </c>
      <c r="N96" s="509">
        <f t="shared" si="2849"/>
        <v>2913</v>
      </c>
      <c r="O96" s="509">
        <f t="shared" si="2849"/>
        <v>2914</v>
      </c>
      <c r="P96" s="509">
        <f t="shared" si="2849"/>
        <v>2915</v>
      </c>
      <c r="Q96" s="509">
        <f t="shared" si="2849"/>
        <v>2916</v>
      </c>
      <c r="R96" s="509">
        <f t="shared" si="2849"/>
        <v>2917</v>
      </c>
      <c r="S96" s="509">
        <f t="shared" si="2849"/>
        <v>2918</v>
      </c>
      <c r="T96" s="509">
        <f t="shared" si="2849"/>
        <v>2919</v>
      </c>
      <c r="U96" s="509">
        <f t="shared" si="2849"/>
        <v>2920</v>
      </c>
      <c r="V96" s="544">
        <f t="shared" si="2849"/>
        <v>2921</v>
      </c>
      <c r="W96" s="509">
        <f t="shared" si="2849"/>
        <v>2922</v>
      </c>
      <c r="X96" s="509">
        <f t="shared" si="2849"/>
        <v>2923</v>
      </c>
      <c r="Y96" s="509">
        <f t="shared" si="2849"/>
        <v>2924</v>
      </c>
      <c r="Z96" s="509">
        <f t="shared" si="2849"/>
        <v>2925</v>
      </c>
      <c r="AA96" s="509">
        <f t="shared" si="2849"/>
        <v>2926</v>
      </c>
      <c r="AB96" s="509">
        <f t="shared" si="2849"/>
        <v>2927</v>
      </c>
      <c r="AC96" s="509">
        <f t="shared" si="2849"/>
        <v>2928</v>
      </c>
      <c r="AD96" s="509">
        <f t="shared" si="2849"/>
        <v>2929</v>
      </c>
      <c r="AE96" s="509">
        <f t="shared" si="2849"/>
        <v>2930</v>
      </c>
      <c r="AF96" s="509">
        <f t="shared" si="2849"/>
        <v>2931</v>
      </c>
      <c r="AG96" s="509">
        <f t="shared" si="2849"/>
        <v>2932</v>
      </c>
      <c r="AH96" s="509">
        <f t="shared" si="2849"/>
        <v>2933</v>
      </c>
      <c r="AI96" s="509">
        <f t="shared" ref="AI96:BN96" si="2850">$A97+AH$9</f>
        <v>2934</v>
      </c>
      <c r="AJ96" s="509">
        <f t="shared" si="2850"/>
        <v>2935</v>
      </c>
      <c r="AK96" s="509">
        <f t="shared" si="2850"/>
        <v>2936</v>
      </c>
      <c r="AL96" s="509">
        <f t="shared" si="2850"/>
        <v>2937</v>
      </c>
      <c r="AM96" s="509">
        <f t="shared" si="2850"/>
        <v>2938</v>
      </c>
      <c r="AN96" s="509">
        <f t="shared" si="2850"/>
        <v>2939</v>
      </c>
      <c r="AO96" s="509">
        <f t="shared" si="2850"/>
        <v>2940</v>
      </c>
      <c r="AP96" s="544">
        <f t="shared" si="2850"/>
        <v>2941</v>
      </c>
      <c r="AQ96" s="531">
        <f t="shared" si="2850"/>
        <v>2942</v>
      </c>
      <c r="AR96" s="509">
        <f t="shared" si="2850"/>
        <v>2943</v>
      </c>
      <c r="AS96" s="509">
        <f t="shared" si="2850"/>
        <v>2944</v>
      </c>
      <c r="AT96" s="509">
        <f t="shared" si="2850"/>
        <v>2945</v>
      </c>
      <c r="AU96" s="509">
        <f t="shared" si="2850"/>
        <v>2946</v>
      </c>
      <c r="AV96" s="509">
        <f t="shared" si="2850"/>
        <v>2947</v>
      </c>
      <c r="AW96" s="509">
        <f t="shared" si="2850"/>
        <v>2948</v>
      </c>
      <c r="AX96" s="509">
        <f t="shared" si="2850"/>
        <v>2949</v>
      </c>
      <c r="AY96" s="509">
        <f t="shared" si="2850"/>
        <v>2950</v>
      </c>
      <c r="AZ96" s="509">
        <f t="shared" si="2850"/>
        <v>2951</v>
      </c>
      <c r="BA96" s="509">
        <f t="shared" si="2850"/>
        <v>2952</v>
      </c>
      <c r="BB96" s="509">
        <f t="shared" si="2850"/>
        <v>2953</v>
      </c>
      <c r="BC96" s="509">
        <f t="shared" si="2850"/>
        <v>2954</v>
      </c>
      <c r="BD96" s="509">
        <f t="shared" si="2850"/>
        <v>2955</v>
      </c>
      <c r="BE96" s="509">
        <f t="shared" si="2850"/>
        <v>2956</v>
      </c>
      <c r="BF96" s="509">
        <f t="shared" si="2850"/>
        <v>2957</v>
      </c>
      <c r="BG96" s="509">
        <f t="shared" si="2850"/>
        <v>2958</v>
      </c>
      <c r="BH96" s="509">
        <f t="shared" si="2850"/>
        <v>2959</v>
      </c>
      <c r="BI96" s="509">
        <f t="shared" si="2850"/>
        <v>2960</v>
      </c>
      <c r="BJ96" s="544">
        <f t="shared" si="2850"/>
        <v>2961</v>
      </c>
      <c r="BK96" s="531">
        <f t="shared" si="2850"/>
        <v>2962</v>
      </c>
      <c r="BL96" s="531">
        <f t="shared" si="2850"/>
        <v>2963</v>
      </c>
      <c r="BM96" s="531">
        <f t="shared" si="2850"/>
        <v>2964</v>
      </c>
      <c r="BN96" s="531">
        <f t="shared" si="2850"/>
        <v>2965</v>
      </c>
      <c r="BO96" s="531">
        <f t="shared" ref="BO96:CT96" si="2851">$A97+BN$9</f>
        <v>2966</v>
      </c>
      <c r="BP96" s="531">
        <f t="shared" si="2851"/>
        <v>2967</v>
      </c>
      <c r="BQ96" s="531">
        <f t="shared" si="2851"/>
        <v>2968</v>
      </c>
      <c r="BR96" s="531">
        <f t="shared" si="2851"/>
        <v>2969</v>
      </c>
      <c r="BS96" s="531">
        <f t="shared" si="2851"/>
        <v>2970</v>
      </c>
      <c r="BT96" s="531">
        <f t="shared" si="2851"/>
        <v>2971</v>
      </c>
      <c r="BU96" s="531">
        <f t="shared" si="2851"/>
        <v>2972</v>
      </c>
      <c r="BV96" s="531">
        <f t="shared" si="2851"/>
        <v>2973</v>
      </c>
      <c r="BW96" s="531">
        <f t="shared" si="2851"/>
        <v>2974</v>
      </c>
      <c r="BX96" s="531">
        <f t="shared" si="2851"/>
        <v>2975</v>
      </c>
      <c r="BY96" s="531">
        <f t="shared" si="2851"/>
        <v>2976</v>
      </c>
      <c r="BZ96" s="531">
        <f t="shared" si="2851"/>
        <v>2977</v>
      </c>
      <c r="CA96" s="531">
        <f t="shared" si="2851"/>
        <v>2978</v>
      </c>
      <c r="CB96" s="531">
        <f t="shared" si="2851"/>
        <v>2979</v>
      </c>
      <c r="CC96" s="547">
        <f t="shared" si="2851"/>
        <v>2980</v>
      </c>
      <c r="CD96" s="531">
        <f t="shared" si="2851"/>
        <v>2981</v>
      </c>
      <c r="CE96" s="531">
        <f t="shared" si="2851"/>
        <v>2982</v>
      </c>
      <c r="CF96" s="509">
        <f t="shared" si="2851"/>
        <v>2983</v>
      </c>
      <c r="CG96" s="509">
        <f t="shared" si="2851"/>
        <v>2984</v>
      </c>
      <c r="CH96" s="509">
        <f t="shared" si="2851"/>
        <v>2985</v>
      </c>
      <c r="CI96" s="509">
        <f t="shared" si="2851"/>
        <v>2986</v>
      </c>
      <c r="CJ96" s="509">
        <f t="shared" si="2851"/>
        <v>2987</v>
      </c>
      <c r="CK96" s="509">
        <f t="shared" si="2851"/>
        <v>2988</v>
      </c>
      <c r="CL96" s="509">
        <f t="shared" si="2851"/>
        <v>2989</v>
      </c>
      <c r="CM96" s="509">
        <f t="shared" si="2851"/>
        <v>2990</v>
      </c>
      <c r="CN96" s="509">
        <f t="shared" si="2851"/>
        <v>2991</v>
      </c>
      <c r="CO96" s="509">
        <f t="shared" si="2851"/>
        <v>2992</v>
      </c>
      <c r="CP96" s="509">
        <f t="shared" si="2851"/>
        <v>2993</v>
      </c>
      <c r="CQ96" s="509">
        <f t="shared" si="2851"/>
        <v>2994</v>
      </c>
      <c r="CR96" s="509">
        <f t="shared" si="2851"/>
        <v>2995</v>
      </c>
      <c r="CS96" s="509">
        <f t="shared" si="2851"/>
        <v>2996</v>
      </c>
      <c r="CT96" s="509">
        <f t="shared" si="2851"/>
        <v>2997</v>
      </c>
      <c r="CU96" s="509">
        <f t="shared" ref="CU96:CW96" si="2852">$A97+CT$9</f>
        <v>2998</v>
      </c>
      <c r="CV96" s="509">
        <f t="shared" si="2852"/>
        <v>2999</v>
      </c>
      <c r="CW96" s="509">
        <f t="shared" si="2852"/>
        <v>3000</v>
      </c>
      <c r="CX96" s="532"/>
      <c r="CZ96" s="508"/>
      <c r="DE96" s="508"/>
      <c r="DF96" s="508"/>
      <c r="DG96" s="508"/>
      <c r="DH96" s="508"/>
      <c r="DI96" s="508"/>
      <c r="DJ96" s="508"/>
    </row>
    <row r="97" spans="1:114">
      <c r="A97" s="533">
        <v>2901</v>
      </c>
      <c r="B97" s="190" t="str">
        <f>MID($I$7,B96,1)</f>
        <v/>
      </c>
      <c r="C97" s="23" t="str">
        <f t="shared" ref="C97" si="2853">MID($I$7,C96,1)</f>
        <v/>
      </c>
      <c r="D97" s="23" t="str">
        <f t="shared" ref="D97" si="2854">MID($I$7,D96,1)</f>
        <v/>
      </c>
      <c r="E97" s="23" t="str">
        <f t="shared" ref="E97" si="2855">MID($I$7,E96,1)</f>
        <v/>
      </c>
      <c r="F97" s="23" t="str">
        <f t="shared" ref="F97" si="2856">MID($I$7,F96,1)</f>
        <v/>
      </c>
      <c r="G97" s="23" t="str">
        <f t="shared" ref="G97" si="2857">MID($I$7,G96,1)</f>
        <v/>
      </c>
      <c r="H97" s="23" t="str">
        <f t="shared" ref="H97" si="2858">MID($I$7,H96,1)</f>
        <v/>
      </c>
      <c r="I97" s="23" t="str">
        <f t="shared" ref="I97" si="2859">MID($I$7,I96,1)</f>
        <v/>
      </c>
      <c r="J97" s="23" t="str">
        <f t="shared" ref="J97" si="2860">MID($I$7,J96,1)</f>
        <v/>
      </c>
      <c r="K97" s="23" t="str">
        <f t="shared" ref="K97" si="2861">MID($I$7,K96,1)</f>
        <v/>
      </c>
      <c r="L97" s="23" t="str">
        <f t="shared" ref="L97" si="2862">MID($I$7,L96,1)</f>
        <v/>
      </c>
      <c r="M97" s="23" t="str">
        <f t="shared" ref="M97" si="2863">MID($I$7,M96,1)</f>
        <v/>
      </c>
      <c r="N97" s="23" t="str">
        <f t="shared" ref="N97" si="2864">MID($I$7,N96,1)</f>
        <v/>
      </c>
      <c r="O97" s="23" t="str">
        <f t="shared" ref="O97" si="2865">MID($I$7,O96,1)</f>
        <v/>
      </c>
      <c r="P97" s="23" t="str">
        <f t="shared" ref="P97" si="2866">MID($I$7,P96,1)</f>
        <v/>
      </c>
      <c r="Q97" s="23" t="str">
        <f t="shared" ref="Q97" si="2867">MID($I$7,Q96,1)</f>
        <v/>
      </c>
      <c r="R97" s="23" t="str">
        <f t="shared" ref="R97" si="2868">MID($I$7,R96,1)</f>
        <v/>
      </c>
      <c r="S97" s="23" t="str">
        <f t="shared" ref="S97" si="2869">MID($I$7,S96,1)</f>
        <v/>
      </c>
      <c r="T97" s="23" t="str">
        <f t="shared" ref="T97" si="2870">MID($I$7,T96,1)</f>
        <v/>
      </c>
      <c r="U97" s="23" t="str">
        <f t="shared" ref="U97" si="2871">MID($I$7,U96,1)</f>
        <v/>
      </c>
      <c r="V97" s="543" t="str">
        <f t="shared" ref="V97" si="2872">MID($I$7,V96,1)</f>
        <v/>
      </c>
      <c r="W97" s="23" t="str">
        <f t="shared" ref="W97" si="2873">MID($I$7,W96,1)</f>
        <v/>
      </c>
      <c r="X97" s="23" t="str">
        <f t="shared" ref="X97" si="2874">MID($I$7,X96,1)</f>
        <v/>
      </c>
      <c r="Y97" s="23" t="str">
        <f t="shared" ref="Y97" si="2875">MID($I$7,Y96,1)</f>
        <v/>
      </c>
      <c r="Z97" s="23" t="str">
        <f t="shared" ref="Z97" si="2876">MID($I$7,Z96,1)</f>
        <v/>
      </c>
      <c r="AA97" s="23" t="str">
        <f t="shared" ref="AA97" si="2877">MID($I$7,AA96,1)</f>
        <v/>
      </c>
      <c r="AB97" s="23" t="str">
        <f t="shared" ref="AB97" si="2878">MID($I$7,AB96,1)</f>
        <v/>
      </c>
      <c r="AC97" s="23" t="str">
        <f t="shared" ref="AC97" si="2879">MID($I$7,AC96,1)</f>
        <v/>
      </c>
      <c r="AD97" s="23" t="str">
        <f t="shared" ref="AD97" si="2880">MID($I$7,AD96,1)</f>
        <v/>
      </c>
      <c r="AE97" s="23" t="str">
        <f t="shared" ref="AE97" si="2881">MID($I$7,AE96,1)</f>
        <v/>
      </c>
      <c r="AF97" s="23" t="str">
        <f t="shared" ref="AF97" si="2882">MID($I$7,AF96,1)</f>
        <v/>
      </c>
      <c r="AG97" s="23" t="str">
        <f t="shared" ref="AG97" si="2883">MID($I$7,AG96,1)</f>
        <v/>
      </c>
      <c r="AH97" s="23" t="str">
        <f t="shared" ref="AH97" si="2884">MID($I$7,AH96,1)</f>
        <v/>
      </c>
      <c r="AI97" s="23" t="str">
        <f t="shared" ref="AI97" si="2885">MID($I$7,AI96,1)</f>
        <v/>
      </c>
      <c r="AJ97" s="23" t="str">
        <f t="shared" ref="AJ97" si="2886">MID($I$7,AJ96,1)</f>
        <v/>
      </c>
      <c r="AK97" s="23" t="str">
        <f t="shared" ref="AK97" si="2887">MID($I$7,AK96,1)</f>
        <v/>
      </c>
      <c r="AL97" s="23" t="str">
        <f t="shared" ref="AL97" si="2888">MID($I$7,AL96,1)</f>
        <v/>
      </c>
      <c r="AM97" s="23" t="str">
        <f t="shared" ref="AM97" si="2889">MID($I$7,AM96,1)</f>
        <v/>
      </c>
      <c r="AN97" s="23" t="str">
        <f t="shared" ref="AN97" si="2890">MID($I$7,AN96,1)</f>
        <v/>
      </c>
      <c r="AO97" s="23" t="str">
        <f t="shared" ref="AO97" si="2891">MID($I$7,AO96,1)</f>
        <v/>
      </c>
      <c r="AP97" s="543" t="str">
        <f t="shared" ref="AP97" si="2892">MID($I$7,AP96,1)</f>
        <v/>
      </c>
      <c r="AQ97" s="10" t="str">
        <f t="shared" ref="AQ97" si="2893">MID($I$7,AQ96,1)</f>
        <v/>
      </c>
      <c r="AR97" s="23" t="str">
        <f t="shared" ref="AR97" si="2894">MID($I$7,AR96,1)</f>
        <v/>
      </c>
      <c r="AS97" s="23" t="str">
        <f t="shared" ref="AS97" si="2895">MID($I$7,AS96,1)</f>
        <v/>
      </c>
      <c r="AT97" s="23" t="str">
        <f t="shared" ref="AT97" si="2896">MID($I$7,AT96,1)</f>
        <v/>
      </c>
      <c r="AU97" s="23" t="str">
        <f t="shared" ref="AU97" si="2897">MID($I$7,AU96,1)</f>
        <v/>
      </c>
      <c r="AV97" s="23" t="str">
        <f t="shared" ref="AV97" si="2898">MID($I$7,AV96,1)</f>
        <v/>
      </c>
      <c r="AW97" s="23" t="str">
        <f t="shared" ref="AW97" si="2899">MID($I$7,AW96,1)</f>
        <v/>
      </c>
      <c r="AX97" s="23" t="str">
        <f t="shared" ref="AX97" si="2900">MID($I$7,AX96,1)</f>
        <v/>
      </c>
      <c r="AY97" s="23" t="str">
        <f t="shared" ref="AY97" si="2901">MID($I$7,AY96,1)</f>
        <v/>
      </c>
      <c r="AZ97" s="23" t="str">
        <f t="shared" ref="AZ97" si="2902">MID($I$7,AZ96,1)</f>
        <v/>
      </c>
      <c r="BA97" s="23" t="str">
        <f t="shared" ref="BA97" si="2903">MID($I$7,BA96,1)</f>
        <v/>
      </c>
      <c r="BB97" s="23" t="str">
        <f t="shared" ref="BB97" si="2904">MID($I$7,BB96,1)</f>
        <v/>
      </c>
      <c r="BC97" s="23" t="str">
        <f t="shared" ref="BC97" si="2905">MID($I$7,BC96,1)</f>
        <v/>
      </c>
      <c r="BD97" s="23" t="str">
        <f t="shared" ref="BD97" si="2906">MID($I$7,BD96,1)</f>
        <v/>
      </c>
      <c r="BE97" s="23" t="str">
        <f t="shared" ref="BE97" si="2907">MID($I$7,BE96,1)</f>
        <v/>
      </c>
      <c r="BF97" s="23" t="str">
        <f t="shared" ref="BF97" si="2908">MID($I$7,BF96,1)</f>
        <v/>
      </c>
      <c r="BG97" s="23" t="str">
        <f t="shared" ref="BG97" si="2909">MID($I$7,BG96,1)</f>
        <v/>
      </c>
      <c r="BH97" s="23" t="str">
        <f t="shared" ref="BH97" si="2910">MID($I$7,BH96,1)</f>
        <v/>
      </c>
      <c r="BI97" s="23" t="str">
        <f t="shared" ref="BI97" si="2911">MID($I$7,BI96,1)</f>
        <v/>
      </c>
      <c r="BJ97" s="543" t="str">
        <f t="shared" ref="BJ97" si="2912">MID($I$7,BJ96,1)</f>
        <v/>
      </c>
      <c r="BK97" s="10" t="str">
        <f t="shared" ref="BK97" si="2913">MID($I$7,BK96,1)</f>
        <v/>
      </c>
      <c r="BL97" s="10" t="str">
        <f t="shared" ref="BL97" si="2914">MID($I$7,BL96,1)</f>
        <v/>
      </c>
      <c r="BM97" s="10" t="str">
        <f t="shared" ref="BM97" si="2915">MID($I$7,BM96,1)</f>
        <v/>
      </c>
      <c r="BN97" s="10" t="str">
        <f t="shared" ref="BN97" si="2916">MID($I$7,BN96,1)</f>
        <v/>
      </c>
      <c r="BO97" s="10" t="str">
        <f t="shared" ref="BO97" si="2917">MID($I$7,BO96,1)</f>
        <v/>
      </c>
      <c r="BP97" s="10" t="str">
        <f t="shared" ref="BP97" si="2918">MID($I$7,BP96,1)</f>
        <v/>
      </c>
      <c r="BQ97" s="10" t="str">
        <f t="shared" ref="BQ97" si="2919">MID($I$7,BQ96,1)</f>
        <v/>
      </c>
      <c r="BR97" s="10" t="str">
        <f t="shared" ref="BR97" si="2920">MID($I$7,BR96,1)</f>
        <v/>
      </c>
      <c r="BS97" s="10" t="str">
        <f t="shared" ref="BS97" si="2921">MID($I$7,BS96,1)</f>
        <v/>
      </c>
      <c r="BT97" s="10" t="str">
        <f t="shared" ref="BT97" si="2922">MID($I$7,BT96,1)</f>
        <v/>
      </c>
      <c r="BU97" s="10" t="str">
        <f t="shared" ref="BU97" si="2923">MID($I$7,BU96,1)</f>
        <v/>
      </c>
      <c r="BV97" s="10" t="str">
        <f t="shared" ref="BV97" si="2924">MID($I$7,BV96,1)</f>
        <v/>
      </c>
      <c r="BW97" s="10" t="str">
        <f t="shared" ref="BW97" si="2925">MID($I$7,BW96,1)</f>
        <v/>
      </c>
      <c r="BX97" s="10" t="str">
        <f t="shared" ref="BX97" si="2926">MID($I$7,BX96,1)</f>
        <v/>
      </c>
      <c r="BY97" s="10" t="str">
        <f t="shared" ref="BY97" si="2927">MID($I$7,BY96,1)</f>
        <v/>
      </c>
      <c r="BZ97" s="10" t="str">
        <f t="shared" ref="BZ97" si="2928">MID($I$7,BZ96,1)</f>
        <v/>
      </c>
      <c r="CA97" s="10" t="str">
        <f t="shared" ref="CA97" si="2929">MID($I$7,CA96,1)</f>
        <v/>
      </c>
      <c r="CB97" s="10" t="str">
        <f t="shared" ref="CB97" si="2930">MID($I$7,CB96,1)</f>
        <v/>
      </c>
      <c r="CC97" s="546" t="str">
        <f t="shared" ref="CC97" si="2931">MID($I$7,CC96,1)</f>
        <v/>
      </c>
      <c r="CD97" s="10" t="str">
        <f t="shared" ref="CD97" si="2932">MID($I$7,CD96,1)</f>
        <v/>
      </c>
      <c r="CE97" s="10" t="str">
        <f t="shared" ref="CE97" si="2933">MID($I$7,CE96,1)</f>
        <v/>
      </c>
      <c r="CF97" s="23" t="str">
        <f t="shared" ref="CF97" si="2934">MID($I$7,CF96,1)</f>
        <v/>
      </c>
      <c r="CG97" s="23" t="str">
        <f t="shared" ref="CG97" si="2935">MID($I$7,CG96,1)</f>
        <v/>
      </c>
      <c r="CH97" s="23" t="str">
        <f t="shared" ref="CH97" si="2936">MID($I$7,CH96,1)</f>
        <v/>
      </c>
      <c r="CI97" s="23" t="str">
        <f t="shared" ref="CI97" si="2937">MID($I$7,CI96,1)</f>
        <v/>
      </c>
      <c r="CJ97" s="23" t="str">
        <f t="shared" ref="CJ97" si="2938">MID($I$7,CJ96,1)</f>
        <v/>
      </c>
      <c r="CK97" s="23" t="str">
        <f t="shared" ref="CK97" si="2939">MID($I$7,CK96,1)</f>
        <v/>
      </c>
      <c r="CL97" s="23" t="str">
        <f t="shared" ref="CL97" si="2940">MID($I$7,CL96,1)</f>
        <v/>
      </c>
      <c r="CM97" s="23" t="str">
        <f t="shared" ref="CM97" si="2941">MID($I$7,CM96,1)</f>
        <v/>
      </c>
      <c r="CN97" s="23" t="str">
        <f t="shared" ref="CN97" si="2942">MID($I$7,CN96,1)</f>
        <v/>
      </c>
      <c r="CO97" s="23" t="str">
        <f t="shared" ref="CO97" si="2943">MID($I$7,CO96,1)</f>
        <v/>
      </c>
      <c r="CP97" s="23" t="str">
        <f t="shared" ref="CP97" si="2944">MID($I$7,CP96,1)</f>
        <v/>
      </c>
      <c r="CQ97" s="23" t="str">
        <f t="shared" ref="CQ97" si="2945">MID($I$7,CQ96,1)</f>
        <v/>
      </c>
      <c r="CR97" s="23" t="str">
        <f t="shared" ref="CR97" si="2946">MID($I$7,CR96,1)</f>
        <v/>
      </c>
      <c r="CS97" s="23" t="str">
        <f t="shared" ref="CS97" si="2947">MID($I$7,CS96,1)</f>
        <v/>
      </c>
      <c r="CT97" s="23" t="str">
        <f t="shared" ref="CT97" si="2948">MID($I$7,CT96,1)</f>
        <v/>
      </c>
      <c r="CU97" s="23" t="str">
        <f t="shared" ref="CU97" si="2949">MID($I$7,CU96,1)</f>
        <v/>
      </c>
      <c r="CV97" s="23" t="str">
        <f t="shared" ref="CV97" si="2950">MID($I$7,CV96,1)</f>
        <v/>
      </c>
      <c r="CW97" s="23" t="str">
        <f t="shared" ref="CW97" si="2951">MID($I$7,CW96,1)</f>
        <v/>
      </c>
      <c r="CX97" s="533">
        <f>CW96</f>
        <v>3000</v>
      </c>
    </row>
    <row r="98" spans="1:114">
      <c r="A98" s="533"/>
      <c r="B98" s="190" t="str">
        <f>IF(B97="","",IF(OR(B97="G",B97="C")=TRUE,"S",IF(OR(B97="A",B97="T")=TRUE,"W","/")))</f>
        <v/>
      </c>
      <c r="C98" s="23" t="str">
        <f t="shared" ref="C98:BN98" si="2952">IF(C97="","",IF(OR(C97="G",C97="C")=TRUE,"S",IF(OR(C97="A",C97="T")=TRUE,"W","/")))</f>
        <v/>
      </c>
      <c r="D98" s="23" t="str">
        <f t="shared" si="2952"/>
        <v/>
      </c>
      <c r="E98" s="23" t="str">
        <f t="shared" si="2952"/>
        <v/>
      </c>
      <c r="F98" s="23" t="str">
        <f t="shared" si="2952"/>
        <v/>
      </c>
      <c r="G98" s="23" t="str">
        <f t="shared" si="2952"/>
        <v/>
      </c>
      <c r="H98" s="23" t="str">
        <f t="shared" si="2952"/>
        <v/>
      </c>
      <c r="I98" s="23" t="str">
        <f t="shared" si="2952"/>
        <v/>
      </c>
      <c r="J98" s="23" t="str">
        <f t="shared" si="2952"/>
        <v/>
      </c>
      <c r="K98" s="23" t="str">
        <f t="shared" si="2952"/>
        <v/>
      </c>
      <c r="L98" s="23" t="str">
        <f t="shared" si="2952"/>
        <v/>
      </c>
      <c r="M98" s="23" t="str">
        <f t="shared" si="2952"/>
        <v/>
      </c>
      <c r="N98" s="23" t="str">
        <f t="shared" si="2952"/>
        <v/>
      </c>
      <c r="O98" s="23" t="str">
        <f t="shared" si="2952"/>
        <v/>
      </c>
      <c r="P98" s="23" t="str">
        <f t="shared" si="2952"/>
        <v/>
      </c>
      <c r="Q98" s="23" t="str">
        <f t="shared" si="2952"/>
        <v/>
      </c>
      <c r="R98" s="23" t="str">
        <f t="shared" si="2952"/>
        <v/>
      </c>
      <c r="S98" s="23" t="str">
        <f t="shared" si="2952"/>
        <v/>
      </c>
      <c r="T98" s="23" t="str">
        <f t="shared" si="2952"/>
        <v/>
      </c>
      <c r="U98" s="23" t="str">
        <f t="shared" si="2952"/>
        <v/>
      </c>
      <c r="V98" s="543" t="str">
        <f t="shared" si="2952"/>
        <v/>
      </c>
      <c r="W98" s="23" t="str">
        <f t="shared" si="2952"/>
        <v/>
      </c>
      <c r="X98" s="23" t="str">
        <f t="shared" si="2952"/>
        <v/>
      </c>
      <c r="Y98" s="23" t="str">
        <f t="shared" si="2952"/>
        <v/>
      </c>
      <c r="Z98" s="23" t="str">
        <f t="shared" si="2952"/>
        <v/>
      </c>
      <c r="AA98" s="23" t="str">
        <f t="shared" si="2952"/>
        <v/>
      </c>
      <c r="AB98" s="23" t="str">
        <f t="shared" si="2952"/>
        <v/>
      </c>
      <c r="AC98" s="23" t="str">
        <f t="shared" si="2952"/>
        <v/>
      </c>
      <c r="AD98" s="23" t="str">
        <f t="shared" si="2952"/>
        <v/>
      </c>
      <c r="AE98" s="23" t="str">
        <f t="shared" si="2952"/>
        <v/>
      </c>
      <c r="AF98" s="23" t="str">
        <f t="shared" si="2952"/>
        <v/>
      </c>
      <c r="AG98" s="23" t="str">
        <f t="shared" si="2952"/>
        <v/>
      </c>
      <c r="AH98" s="23" t="str">
        <f t="shared" si="2952"/>
        <v/>
      </c>
      <c r="AI98" s="23" t="str">
        <f t="shared" si="2952"/>
        <v/>
      </c>
      <c r="AJ98" s="23" t="str">
        <f t="shared" si="2952"/>
        <v/>
      </c>
      <c r="AK98" s="23" t="str">
        <f t="shared" si="2952"/>
        <v/>
      </c>
      <c r="AL98" s="23" t="str">
        <f t="shared" si="2952"/>
        <v/>
      </c>
      <c r="AM98" s="23" t="str">
        <f t="shared" si="2952"/>
        <v/>
      </c>
      <c r="AN98" s="23" t="str">
        <f t="shared" si="2952"/>
        <v/>
      </c>
      <c r="AO98" s="23" t="str">
        <f t="shared" si="2952"/>
        <v/>
      </c>
      <c r="AP98" s="543" t="str">
        <f t="shared" si="2952"/>
        <v/>
      </c>
      <c r="AQ98" s="10" t="str">
        <f t="shared" si="2952"/>
        <v/>
      </c>
      <c r="AR98" s="23" t="str">
        <f t="shared" si="2952"/>
        <v/>
      </c>
      <c r="AS98" s="23" t="str">
        <f t="shared" si="2952"/>
        <v/>
      </c>
      <c r="AT98" s="23" t="str">
        <f t="shared" si="2952"/>
        <v/>
      </c>
      <c r="AU98" s="23" t="str">
        <f t="shared" si="2952"/>
        <v/>
      </c>
      <c r="AV98" s="23" t="str">
        <f t="shared" si="2952"/>
        <v/>
      </c>
      <c r="AW98" s="23" t="str">
        <f t="shared" si="2952"/>
        <v/>
      </c>
      <c r="AX98" s="23" t="str">
        <f t="shared" si="2952"/>
        <v/>
      </c>
      <c r="AY98" s="23" t="str">
        <f t="shared" si="2952"/>
        <v/>
      </c>
      <c r="AZ98" s="23" t="str">
        <f t="shared" si="2952"/>
        <v/>
      </c>
      <c r="BA98" s="23" t="str">
        <f t="shared" si="2952"/>
        <v/>
      </c>
      <c r="BB98" s="23" t="str">
        <f t="shared" si="2952"/>
        <v/>
      </c>
      <c r="BC98" s="23" t="str">
        <f t="shared" si="2952"/>
        <v/>
      </c>
      <c r="BD98" s="23" t="str">
        <f t="shared" si="2952"/>
        <v/>
      </c>
      <c r="BE98" s="23" t="str">
        <f t="shared" si="2952"/>
        <v/>
      </c>
      <c r="BF98" s="23" t="str">
        <f t="shared" si="2952"/>
        <v/>
      </c>
      <c r="BG98" s="23" t="str">
        <f t="shared" si="2952"/>
        <v/>
      </c>
      <c r="BH98" s="23" t="str">
        <f t="shared" si="2952"/>
        <v/>
      </c>
      <c r="BI98" s="23" t="str">
        <f t="shared" si="2952"/>
        <v/>
      </c>
      <c r="BJ98" s="543" t="str">
        <f t="shared" si="2952"/>
        <v/>
      </c>
      <c r="BK98" s="10" t="str">
        <f t="shared" si="2952"/>
        <v/>
      </c>
      <c r="BL98" s="10" t="str">
        <f t="shared" si="2952"/>
        <v/>
      </c>
      <c r="BM98" s="10" t="str">
        <f t="shared" si="2952"/>
        <v/>
      </c>
      <c r="BN98" s="10" t="str">
        <f t="shared" si="2952"/>
        <v/>
      </c>
      <c r="BO98" s="10" t="str">
        <f t="shared" ref="BO98:CW98" si="2953">IF(BO97="","",IF(OR(BO97="G",BO97="C")=TRUE,"S",IF(OR(BO97="A",BO97="T")=TRUE,"W","/")))</f>
        <v/>
      </c>
      <c r="BP98" s="10" t="str">
        <f t="shared" si="2953"/>
        <v/>
      </c>
      <c r="BQ98" s="10" t="str">
        <f t="shared" si="2953"/>
        <v/>
      </c>
      <c r="BR98" s="10" t="str">
        <f t="shared" si="2953"/>
        <v/>
      </c>
      <c r="BS98" s="10" t="str">
        <f t="shared" si="2953"/>
        <v/>
      </c>
      <c r="BT98" s="10" t="str">
        <f t="shared" si="2953"/>
        <v/>
      </c>
      <c r="BU98" s="10" t="str">
        <f t="shared" si="2953"/>
        <v/>
      </c>
      <c r="BV98" s="10" t="str">
        <f t="shared" si="2953"/>
        <v/>
      </c>
      <c r="BW98" s="10" t="str">
        <f t="shared" si="2953"/>
        <v/>
      </c>
      <c r="BX98" s="10" t="str">
        <f t="shared" si="2953"/>
        <v/>
      </c>
      <c r="BY98" s="10" t="str">
        <f t="shared" si="2953"/>
        <v/>
      </c>
      <c r="BZ98" s="10" t="str">
        <f t="shared" si="2953"/>
        <v/>
      </c>
      <c r="CA98" s="10" t="str">
        <f t="shared" si="2953"/>
        <v/>
      </c>
      <c r="CB98" s="10" t="str">
        <f t="shared" si="2953"/>
        <v/>
      </c>
      <c r="CC98" s="546" t="str">
        <f t="shared" si="2953"/>
        <v/>
      </c>
      <c r="CD98" s="10" t="str">
        <f t="shared" si="2953"/>
        <v/>
      </c>
      <c r="CE98" s="10" t="str">
        <f t="shared" si="2953"/>
        <v/>
      </c>
      <c r="CF98" s="23" t="str">
        <f t="shared" si="2953"/>
        <v/>
      </c>
      <c r="CG98" s="23" t="str">
        <f t="shared" si="2953"/>
        <v/>
      </c>
      <c r="CH98" s="23" t="str">
        <f t="shared" si="2953"/>
        <v/>
      </c>
      <c r="CI98" s="23" t="str">
        <f t="shared" si="2953"/>
        <v/>
      </c>
      <c r="CJ98" s="23" t="str">
        <f t="shared" si="2953"/>
        <v/>
      </c>
      <c r="CK98" s="23" t="str">
        <f t="shared" si="2953"/>
        <v/>
      </c>
      <c r="CL98" s="23" t="str">
        <f t="shared" si="2953"/>
        <v/>
      </c>
      <c r="CM98" s="23" t="str">
        <f t="shared" si="2953"/>
        <v/>
      </c>
      <c r="CN98" s="23" t="str">
        <f t="shared" si="2953"/>
        <v/>
      </c>
      <c r="CO98" s="23" t="str">
        <f t="shared" si="2953"/>
        <v/>
      </c>
      <c r="CP98" s="23" t="str">
        <f t="shared" si="2953"/>
        <v/>
      </c>
      <c r="CQ98" s="23" t="str">
        <f t="shared" si="2953"/>
        <v/>
      </c>
      <c r="CR98" s="23" t="str">
        <f t="shared" si="2953"/>
        <v/>
      </c>
      <c r="CS98" s="23" t="str">
        <f t="shared" si="2953"/>
        <v/>
      </c>
      <c r="CT98" s="23" t="str">
        <f t="shared" si="2953"/>
        <v/>
      </c>
      <c r="CU98" s="23" t="str">
        <f t="shared" si="2953"/>
        <v/>
      </c>
      <c r="CV98" s="23" t="str">
        <f t="shared" si="2953"/>
        <v/>
      </c>
      <c r="CW98" s="23" t="str">
        <f t="shared" si="2953"/>
        <v/>
      </c>
      <c r="CX98" s="533"/>
    </row>
    <row r="99" spans="1:114" s="510" customFormat="1">
      <c r="A99" s="532"/>
      <c r="B99" s="530">
        <f>$A100</f>
        <v>3001</v>
      </c>
      <c r="C99" s="509">
        <f t="shared" ref="C99:AH99" si="2954">$A100+B$9</f>
        <v>3002</v>
      </c>
      <c r="D99" s="509">
        <f t="shared" si="2954"/>
        <v>3003</v>
      </c>
      <c r="E99" s="509">
        <f t="shared" si="2954"/>
        <v>3004</v>
      </c>
      <c r="F99" s="509">
        <f t="shared" si="2954"/>
        <v>3005</v>
      </c>
      <c r="G99" s="509">
        <f t="shared" si="2954"/>
        <v>3006</v>
      </c>
      <c r="H99" s="509">
        <f t="shared" si="2954"/>
        <v>3007</v>
      </c>
      <c r="I99" s="509">
        <f t="shared" si="2954"/>
        <v>3008</v>
      </c>
      <c r="J99" s="509">
        <f t="shared" si="2954"/>
        <v>3009</v>
      </c>
      <c r="K99" s="509">
        <f t="shared" si="2954"/>
        <v>3010</v>
      </c>
      <c r="L99" s="509">
        <f t="shared" si="2954"/>
        <v>3011</v>
      </c>
      <c r="M99" s="509">
        <f t="shared" si="2954"/>
        <v>3012</v>
      </c>
      <c r="N99" s="509">
        <f t="shared" si="2954"/>
        <v>3013</v>
      </c>
      <c r="O99" s="509">
        <f t="shared" si="2954"/>
        <v>3014</v>
      </c>
      <c r="P99" s="509">
        <f t="shared" si="2954"/>
        <v>3015</v>
      </c>
      <c r="Q99" s="509">
        <f t="shared" si="2954"/>
        <v>3016</v>
      </c>
      <c r="R99" s="509">
        <f t="shared" si="2954"/>
        <v>3017</v>
      </c>
      <c r="S99" s="509">
        <f t="shared" si="2954"/>
        <v>3018</v>
      </c>
      <c r="T99" s="509">
        <f t="shared" si="2954"/>
        <v>3019</v>
      </c>
      <c r="U99" s="509">
        <f t="shared" si="2954"/>
        <v>3020</v>
      </c>
      <c r="V99" s="544">
        <f t="shared" si="2954"/>
        <v>3021</v>
      </c>
      <c r="W99" s="509">
        <f t="shared" si="2954"/>
        <v>3022</v>
      </c>
      <c r="X99" s="509">
        <f t="shared" si="2954"/>
        <v>3023</v>
      </c>
      <c r="Y99" s="509">
        <f t="shared" si="2954"/>
        <v>3024</v>
      </c>
      <c r="Z99" s="509">
        <f t="shared" si="2954"/>
        <v>3025</v>
      </c>
      <c r="AA99" s="509">
        <f t="shared" si="2954"/>
        <v>3026</v>
      </c>
      <c r="AB99" s="509">
        <f t="shared" si="2954"/>
        <v>3027</v>
      </c>
      <c r="AC99" s="509">
        <f t="shared" si="2954"/>
        <v>3028</v>
      </c>
      <c r="AD99" s="509">
        <f t="shared" si="2954"/>
        <v>3029</v>
      </c>
      <c r="AE99" s="509">
        <f t="shared" si="2954"/>
        <v>3030</v>
      </c>
      <c r="AF99" s="509">
        <f t="shared" si="2954"/>
        <v>3031</v>
      </c>
      <c r="AG99" s="509">
        <f t="shared" si="2954"/>
        <v>3032</v>
      </c>
      <c r="AH99" s="509">
        <f t="shared" si="2954"/>
        <v>3033</v>
      </c>
      <c r="AI99" s="509">
        <f t="shared" ref="AI99:BN99" si="2955">$A100+AH$9</f>
        <v>3034</v>
      </c>
      <c r="AJ99" s="509">
        <f t="shared" si="2955"/>
        <v>3035</v>
      </c>
      <c r="AK99" s="509">
        <f t="shared" si="2955"/>
        <v>3036</v>
      </c>
      <c r="AL99" s="509">
        <f t="shared" si="2955"/>
        <v>3037</v>
      </c>
      <c r="AM99" s="509">
        <f t="shared" si="2955"/>
        <v>3038</v>
      </c>
      <c r="AN99" s="509">
        <f t="shared" si="2955"/>
        <v>3039</v>
      </c>
      <c r="AO99" s="509">
        <f t="shared" si="2955"/>
        <v>3040</v>
      </c>
      <c r="AP99" s="544">
        <f t="shared" si="2955"/>
        <v>3041</v>
      </c>
      <c r="AQ99" s="531">
        <f t="shared" si="2955"/>
        <v>3042</v>
      </c>
      <c r="AR99" s="509">
        <f t="shared" si="2955"/>
        <v>3043</v>
      </c>
      <c r="AS99" s="509">
        <f t="shared" si="2955"/>
        <v>3044</v>
      </c>
      <c r="AT99" s="509">
        <f t="shared" si="2955"/>
        <v>3045</v>
      </c>
      <c r="AU99" s="509">
        <f t="shared" si="2955"/>
        <v>3046</v>
      </c>
      <c r="AV99" s="509">
        <f t="shared" si="2955"/>
        <v>3047</v>
      </c>
      <c r="AW99" s="509">
        <f t="shared" si="2955"/>
        <v>3048</v>
      </c>
      <c r="AX99" s="509">
        <f t="shared" si="2955"/>
        <v>3049</v>
      </c>
      <c r="AY99" s="509">
        <f t="shared" si="2955"/>
        <v>3050</v>
      </c>
      <c r="AZ99" s="509">
        <f t="shared" si="2955"/>
        <v>3051</v>
      </c>
      <c r="BA99" s="509">
        <f t="shared" si="2955"/>
        <v>3052</v>
      </c>
      <c r="BB99" s="509">
        <f t="shared" si="2955"/>
        <v>3053</v>
      </c>
      <c r="BC99" s="509">
        <f t="shared" si="2955"/>
        <v>3054</v>
      </c>
      <c r="BD99" s="509">
        <f t="shared" si="2955"/>
        <v>3055</v>
      </c>
      <c r="BE99" s="509">
        <f t="shared" si="2955"/>
        <v>3056</v>
      </c>
      <c r="BF99" s="509">
        <f t="shared" si="2955"/>
        <v>3057</v>
      </c>
      <c r="BG99" s="509">
        <f t="shared" si="2955"/>
        <v>3058</v>
      </c>
      <c r="BH99" s="509">
        <f t="shared" si="2955"/>
        <v>3059</v>
      </c>
      <c r="BI99" s="509">
        <f t="shared" si="2955"/>
        <v>3060</v>
      </c>
      <c r="BJ99" s="544">
        <f t="shared" si="2955"/>
        <v>3061</v>
      </c>
      <c r="BK99" s="531">
        <f t="shared" si="2955"/>
        <v>3062</v>
      </c>
      <c r="BL99" s="531">
        <f t="shared" si="2955"/>
        <v>3063</v>
      </c>
      <c r="BM99" s="531">
        <f t="shared" si="2955"/>
        <v>3064</v>
      </c>
      <c r="BN99" s="531">
        <f t="shared" si="2955"/>
        <v>3065</v>
      </c>
      <c r="BO99" s="531">
        <f t="shared" ref="BO99:CT99" si="2956">$A100+BN$9</f>
        <v>3066</v>
      </c>
      <c r="BP99" s="531">
        <f t="shared" si="2956"/>
        <v>3067</v>
      </c>
      <c r="BQ99" s="531">
        <f t="shared" si="2956"/>
        <v>3068</v>
      </c>
      <c r="BR99" s="531">
        <f t="shared" si="2956"/>
        <v>3069</v>
      </c>
      <c r="BS99" s="531">
        <f t="shared" si="2956"/>
        <v>3070</v>
      </c>
      <c r="BT99" s="531">
        <f t="shared" si="2956"/>
        <v>3071</v>
      </c>
      <c r="BU99" s="531">
        <f t="shared" si="2956"/>
        <v>3072</v>
      </c>
      <c r="BV99" s="531">
        <f t="shared" si="2956"/>
        <v>3073</v>
      </c>
      <c r="BW99" s="531">
        <f t="shared" si="2956"/>
        <v>3074</v>
      </c>
      <c r="BX99" s="531">
        <f t="shared" si="2956"/>
        <v>3075</v>
      </c>
      <c r="BY99" s="531">
        <f t="shared" si="2956"/>
        <v>3076</v>
      </c>
      <c r="BZ99" s="531">
        <f t="shared" si="2956"/>
        <v>3077</v>
      </c>
      <c r="CA99" s="531">
        <f t="shared" si="2956"/>
        <v>3078</v>
      </c>
      <c r="CB99" s="531">
        <f t="shared" si="2956"/>
        <v>3079</v>
      </c>
      <c r="CC99" s="547">
        <f t="shared" si="2956"/>
        <v>3080</v>
      </c>
      <c r="CD99" s="531">
        <f t="shared" si="2956"/>
        <v>3081</v>
      </c>
      <c r="CE99" s="531">
        <f t="shared" si="2956"/>
        <v>3082</v>
      </c>
      <c r="CF99" s="509">
        <f t="shared" si="2956"/>
        <v>3083</v>
      </c>
      <c r="CG99" s="509">
        <f t="shared" si="2956"/>
        <v>3084</v>
      </c>
      <c r="CH99" s="509">
        <f t="shared" si="2956"/>
        <v>3085</v>
      </c>
      <c r="CI99" s="509">
        <f t="shared" si="2956"/>
        <v>3086</v>
      </c>
      <c r="CJ99" s="509">
        <f t="shared" si="2956"/>
        <v>3087</v>
      </c>
      <c r="CK99" s="509">
        <f t="shared" si="2956"/>
        <v>3088</v>
      </c>
      <c r="CL99" s="509">
        <f t="shared" si="2956"/>
        <v>3089</v>
      </c>
      <c r="CM99" s="509">
        <f t="shared" si="2956"/>
        <v>3090</v>
      </c>
      <c r="CN99" s="509">
        <f t="shared" si="2956"/>
        <v>3091</v>
      </c>
      <c r="CO99" s="509">
        <f t="shared" si="2956"/>
        <v>3092</v>
      </c>
      <c r="CP99" s="509">
        <f t="shared" si="2956"/>
        <v>3093</v>
      </c>
      <c r="CQ99" s="509">
        <f t="shared" si="2956"/>
        <v>3094</v>
      </c>
      <c r="CR99" s="509">
        <f t="shared" si="2956"/>
        <v>3095</v>
      </c>
      <c r="CS99" s="509">
        <f t="shared" si="2956"/>
        <v>3096</v>
      </c>
      <c r="CT99" s="509">
        <f t="shared" si="2956"/>
        <v>3097</v>
      </c>
      <c r="CU99" s="509">
        <f t="shared" ref="CU99:CW99" si="2957">$A100+CT$9</f>
        <v>3098</v>
      </c>
      <c r="CV99" s="509">
        <f t="shared" si="2957"/>
        <v>3099</v>
      </c>
      <c r="CW99" s="509">
        <f t="shared" si="2957"/>
        <v>3100</v>
      </c>
      <c r="CX99" s="532"/>
      <c r="CZ99" s="508"/>
      <c r="DE99" s="508"/>
      <c r="DF99" s="508"/>
      <c r="DG99" s="508"/>
      <c r="DH99" s="508"/>
      <c r="DI99" s="508"/>
      <c r="DJ99" s="508"/>
    </row>
    <row r="100" spans="1:114">
      <c r="A100" s="533">
        <v>3001</v>
      </c>
      <c r="B100" s="190" t="str">
        <f>MID($I$7,B99,1)</f>
        <v/>
      </c>
      <c r="C100" s="23" t="str">
        <f t="shared" ref="C100" si="2958">MID($I$7,C99,1)</f>
        <v/>
      </c>
      <c r="D100" s="23" t="str">
        <f t="shared" ref="D100" si="2959">MID($I$7,D99,1)</f>
        <v/>
      </c>
      <c r="E100" s="23" t="str">
        <f t="shared" ref="E100" si="2960">MID($I$7,E99,1)</f>
        <v/>
      </c>
      <c r="F100" s="23" t="str">
        <f t="shared" ref="F100" si="2961">MID($I$7,F99,1)</f>
        <v/>
      </c>
      <c r="G100" s="23" t="str">
        <f t="shared" ref="G100" si="2962">MID($I$7,G99,1)</f>
        <v/>
      </c>
      <c r="H100" s="23" t="str">
        <f t="shared" ref="H100" si="2963">MID($I$7,H99,1)</f>
        <v/>
      </c>
      <c r="I100" s="23" t="str">
        <f t="shared" ref="I100" si="2964">MID($I$7,I99,1)</f>
        <v/>
      </c>
      <c r="J100" s="23" t="str">
        <f t="shared" ref="J100" si="2965">MID($I$7,J99,1)</f>
        <v/>
      </c>
      <c r="K100" s="23" t="str">
        <f t="shared" ref="K100" si="2966">MID($I$7,K99,1)</f>
        <v/>
      </c>
      <c r="L100" s="23" t="str">
        <f t="shared" ref="L100" si="2967">MID($I$7,L99,1)</f>
        <v/>
      </c>
      <c r="M100" s="23" t="str">
        <f t="shared" ref="M100" si="2968">MID($I$7,M99,1)</f>
        <v/>
      </c>
      <c r="N100" s="23" t="str">
        <f t="shared" ref="N100" si="2969">MID($I$7,N99,1)</f>
        <v/>
      </c>
      <c r="O100" s="23" t="str">
        <f t="shared" ref="O100" si="2970">MID($I$7,O99,1)</f>
        <v/>
      </c>
      <c r="P100" s="23" t="str">
        <f t="shared" ref="P100" si="2971">MID($I$7,P99,1)</f>
        <v/>
      </c>
      <c r="Q100" s="23" t="str">
        <f t="shared" ref="Q100" si="2972">MID($I$7,Q99,1)</f>
        <v/>
      </c>
      <c r="R100" s="23" t="str">
        <f t="shared" ref="R100" si="2973">MID($I$7,R99,1)</f>
        <v/>
      </c>
      <c r="S100" s="23" t="str">
        <f t="shared" ref="S100" si="2974">MID($I$7,S99,1)</f>
        <v/>
      </c>
      <c r="T100" s="23" t="str">
        <f t="shared" ref="T100" si="2975">MID($I$7,T99,1)</f>
        <v/>
      </c>
      <c r="U100" s="23" t="str">
        <f t="shared" ref="U100" si="2976">MID($I$7,U99,1)</f>
        <v/>
      </c>
      <c r="V100" s="543" t="str">
        <f t="shared" ref="V100" si="2977">MID($I$7,V99,1)</f>
        <v/>
      </c>
      <c r="W100" s="23" t="str">
        <f t="shared" ref="W100" si="2978">MID($I$7,W99,1)</f>
        <v/>
      </c>
      <c r="X100" s="23" t="str">
        <f t="shared" ref="X100" si="2979">MID($I$7,X99,1)</f>
        <v/>
      </c>
      <c r="Y100" s="23" t="str">
        <f t="shared" ref="Y100" si="2980">MID($I$7,Y99,1)</f>
        <v/>
      </c>
      <c r="Z100" s="23" t="str">
        <f t="shared" ref="Z100" si="2981">MID($I$7,Z99,1)</f>
        <v/>
      </c>
      <c r="AA100" s="23" t="str">
        <f t="shared" ref="AA100" si="2982">MID($I$7,AA99,1)</f>
        <v/>
      </c>
      <c r="AB100" s="23" t="str">
        <f t="shared" ref="AB100" si="2983">MID($I$7,AB99,1)</f>
        <v/>
      </c>
      <c r="AC100" s="23" t="str">
        <f t="shared" ref="AC100" si="2984">MID($I$7,AC99,1)</f>
        <v/>
      </c>
      <c r="AD100" s="23" t="str">
        <f t="shared" ref="AD100" si="2985">MID($I$7,AD99,1)</f>
        <v/>
      </c>
      <c r="AE100" s="23" t="str">
        <f t="shared" ref="AE100" si="2986">MID($I$7,AE99,1)</f>
        <v/>
      </c>
      <c r="AF100" s="23" t="str">
        <f t="shared" ref="AF100" si="2987">MID($I$7,AF99,1)</f>
        <v/>
      </c>
      <c r="AG100" s="23" t="str">
        <f t="shared" ref="AG100" si="2988">MID($I$7,AG99,1)</f>
        <v/>
      </c>
      <c r="AH100" s="23" t="str">
        <f t="shared" ref="AH100" si="2989">MID($I$7,AH99,1)</f>
        <v/>
      </c>
      <c r="AI100" s="23" t="str">
        <f t="shared" ref="AI100" si="2990">MID($I$7,AI99,1)</f>
        <v/>
      </c>
      <c r="AJ100" s="23" t="str">
        <f t="shared" ref="AJ100" si="2991">MID($I$7,AJ99,1)</f>
        <v/>
      </c>
      <c r="AK100" s="23" t="str">
        <f t="shared" ref="AK100" si="2992">MID($I$7,AK99,1)</f>
        <v/>
      </c>
      <c r="AL100" s="23" t="str">
        <f t="shared" ref="AL100" si="2993">MID($I$7,AL99,1)</f>
        <v/>
      </c>
      <c r="AM100" s="23" t="str">
        <f t="shared" ref="AM100" si="2994">MID($I$7,AM99,1)</f>
        <v/>
      </c>
      <c r="AN100" s="23" t="str">
        <f t="shared" ref="AN100" si="2995">MID($I$7,AN99,1)</f>
        <v/>
      </c>
      <c r="AO100" s="23" t="str">
        <f t="shared" ref="AO100" si="2996">MID($I$7,AO99,1)</f>
        <v/>
      </c>
      <c r="AP100" s="543" t="str">
        <f t="shared" ref="AP100" si="2997">MID($I$7,AP99,1)</f>
        <v/>
      </c>
      <c r="AQ100" s="10" t="str">
        <f t="shared" ref="AQ100" si="2998">MID($I$7,AQ99,1)</f>
        <v/>
      </c>
      <c r="AR100" s="23" t="str">
        <f t="shared" ref="AR100" si="2999">MID($I$7,AR99,1)</f>
        <v/>
      </c>
      <c r="AS100" s="23" t="str">
        <f t="shared" ref="AS100" si="3000">MID($I$7,AS99,1)</f>
        <v/>
      </c>
      <c r="AT100" s="23" t="str">
        <f t="shared" ref="AT100" si="3001">MID($I$7,AT99,1)</f>
        <v/>
      </c>
      <c r="AU100" s="23" t="str">
        <f t="shared" ref="AU100" si="3002">MID($I$7,AU99,1)</f>
        <v/>
      </c>
      <c r="AV100" s="23" t="str">
        <f t="shared" ref="AV100" si="3003">MID($I$7,AV99,1)</f>
        <v/>
      </c>
      <c r="AW100" s="23" t="str">
        <f t="shared" ref="AW100" si="3004">MID($I$7,AW99,1)</f>
        <v/>
      </c>
      <c r="AX100" s="23" t="str">
        <f t="shared" ref="AX100" si="3005">MID($I$7,AX99,1)</f>
        <v/>
      </c>
      <c r="AY100" s="23" t="str">
        <f t="shared" ref="AY100" si="3006">MID($I$7,AY99,1)</f>
        <v/>
      </c>
      <c r="AZ100" s="23" t="str">
        <f t="shared" ref="AZ100" si="3007">MID($I$7,AZ99,1)</f>
        <v/>
      </c>
      <c r="BA100" s="23" t="str">
        <f t="shared" ref="BA100" si="3008">MID($I$7,BA99,1)</f>
        <v/>
      </c>
      <c r="BB100" s="23" t="str">
        <f t="shared" ref="BB100" si="3009">MID($I$7,BB99,1)</f>
        <v/>
      </c>
      <c r="BC100" s="23" t="str">
        <f t="shared" ref="BC100" si="3010">MID($I$7,BC99,1)</f>
        <v/>
      </c>
      <c r="BD100" s="23" t="str">
        <f t="shared" ref="BD100" si="3011">MID($I$7,BD99,1)</f>
        <v/>
      </c>
      <c r="BE100" s="23" t="str">
        <f t="shared" ref="BE100" si="3012">MID($I$7,BE99,1)</f>
        <v/>
      </c>
      <c r="BF100" s="23" t="str">
        <f t="shared" ref="BF100" si="3013">MID($I$7,BF99,1)</f>
        <v/>
      </c>
      <c r="BG100" s="23" t="str">
        <f t="shared" ref="BG100" si="3014">MID($I$7,BG99,1)</f>
        <v/>
      </c>
      <c r="BH100" s="23" t="str">
        <f t="shared" ref="BH100" si="3015">MID($I$7,BH99,1)</f>
        <v/>
      </c>
      <c r="BI100" s="23" t="str">
        <f t="shared" ref="BI100" si="3016">MID($I$7,BI99,1)</f>
        <v/>
      </c>
      <c r="BJ100" s="543" t="str">
        <f t="shared" ref="BJ100" si="3017">MID($I$7,BJ99,1)</f>
        <v/>
      </c>
      <c r="BK100" s="10" t="str">
        <f t="shared" ref="BK100" si="3018">MID($I$7,BK99,1)</f>
        <v/>
      </c>
      <c r="BL100" s="10" t="str">
        <f t="shared" ref="BL100" si="3019">MID($I$7,BL99,1)</f>
        <v/>
      </c>
      <c r="BM100" s="10" t="str">
        <f t="shared" ref="BM100" si="3020">MID($I$7,BM99,1)</f>
        <v/>
      </c>
      <c r="BN100" s="10" t="str">
        <f t="shared" ref="BN100" si="3021">MID($I$7,BN99,1)</f>
        <v/>
      </c>
      <c r="BO100" s="10" t="str">
        <f t="shared" ref="BO100" si="3022">MID($I$7,BO99,1)</f>
        <v/>
      </c>
      <c r="BP100" s="10" t="str">
        <f t="shared" ref="BP100" si="3023">MID($I$7,BP99,1)</f>
        <v/>
      </c>
      <c r="BQ100" s="10" t="str">
        <f t="shared" ref="BQ100" si="3024">MID($I$7,BQ99,1)</f>
        <v/>
      </c>
      <c r="BR100" s="10" t="str">
        <f t="shared" ref="BR100" si="3025">MID($I$7,BR99,1)</f>
        <v/>
      </c>
      <c r="BS100" s="10" t="str">
        <f t="shared" ref="BS100" si="3026">MID($I$7,BS99,1)</f>
        <v/>
      </c>
      <c r="BT100" s="10" t="str">
        <f t="shared" ref="BT100" si="3027">MID($I$7,BT99,1)</f>
        <v/>
      </c>
      <c r="BU100" s="10" t="str">
        <f t="shared" ref="BU100" si="3028">MID($I$7,BU99,1)</f>
        <v/>
      </c>
      <c r="BV100" s="10" t="str">
        <f t="shared" ref="BV100" si="3029">MID($I$7,BV99,1)</f>
        <v/>
      </c>
      <c r="BW100" s="10" t="str">
        <f t="shared" ref="BW100" si="3030">MID($I$7,BW99,1)</f>
        <v/>
      </c>
      <c r="BX100" s="10" t="str">
        <f t="shared" ref="BX100" si="3031">MID($I$7,BX99,1)</f>
        <v/>
      </c>
      <c r="BY100" s="10" t="str">
        <f t="shared" ref="BY100" si="3032">MID($I$7,BY99,1)</f>
        <v/>
      </c>
      <c r="BZ100" s="10" t="str">
        <f t="shared" ref="BZ100" si="3033">MID($I$7,BZ99,1)</f>
        <v/>
      </c>
      <c r="CA100" s="10" t="str">
        <f t="shared" ref="CA100" si="3034">MID($I$7,CA99,1)</f>
        <v/>
      </c>
      <c r="CB100" s="10" t="str">
        <f t="shared" ref="CB100" si="3035">MID($I$7,CB99,1)</f>
        <v/>
      </c>
      <c r="CC100" s="546" t="str">
        <f t="shared" ref="CC100" si="3036">MID($I$7,CC99,1)</f>
        <v/>
      </c>
      <c r="CD100" s="10" t="str">
        <f t="shared" ref="CD100" si="3037">MID($I$7,CD99,1)</f>
        <v/>
      </c>
      <c r="CE100" s="10" t="str">
        <f t="shared" ref="CE100" si="3038">MID($I$7,CE99,1)</f>
        <v/>
      </c>
      <c r="CF100" s="23" t="str">
        <f t="shared" ref="CF100" si="3039">MID($I$7,CF99,1)</f>
        <v/>
      </c>
      <c r="CG100" s="23" t="str">
        <f t="shared" ref="CG100" si="3040">MID($I$7,CG99,1)</f>
        <v/>
      </c>
      <c r="CH100" s="23" t="str">
        <f t="shared" ref="CH100" si="3041">MID($I$7,CH99,1)</f>
        <v/>
      </c>
      <c r="CI100" s="23" t="str">
        <f t="shared" ref="CI100" si="3042">MID($I$7,CI99,1)</f>
        <v/>
      </c>
      <c r="CJ100" s="23" t="str">
        <f t="shared" ref="CJ100" si="3043">MID($I$7,CJ99,1)</f>
        <v/>
      </c>
      <c r="CK100" s="23" t="str">
        <f t="shared" ref="CK100" si="3044">MID($I$7,CK99,1)</f>
        <v/>
      </c>
      <c r="CL100" s="23" t="str">
        <f t="shared" ref="CL100" si="3045">MID($I$7,CL99,1)</f>
        <v/>
      </c>
      <c r="CM100" s="23" t="str">
        <f t="shared" ref="CM100" si="3046">MID($I$7,CM99,1)</f>
        <v/>
      </c>
      <c r="CN100" s="23" t="str">
        <f t="shared" ref="CN100" si="3047">MID($I$7,CN99,1)</f>
        <v/>
      </c>
      <c r="CO100" s="23" t="str">
        <f t="shared" ref="CO100" si="3048">MID($I$7,CO99,1)</f>
        <v/>
      </c>
      <c r="CP100" s="23" t="str">
        <f t="shared" ref="CP100" si="3049">MID($I$7,CP99,1)</f>
        <v/>
      </c>
      <c r="CQ100" s="23" t="str">
        <f t="shared" ref="CQ100" si="3050">MID($I$7,CQ99,1)</f>
        <v/>
      </c>
      <c r="CR100" s="23" t="str">
        <f t="shared" ref="CR100" si="3051">MID($I$7,CR99,1)</f>
        <v/>
      </c>
      <c r="CS100" s="23" t="str">
        <f t="shared" ref="CS100" si="3052">MID($I$7,CS99,1)</f>
        <v/>
      </c>
      <c r="CT100" s="23" t="str">
        <f t="shared" ref="CT100" si="3053">MID($I$7,CT99,1)</f>
        <v/>
      </c>
      <c r="CU100" s="23" t="str">
        <f t="shared" ref="CU100" si="3054">MID($I$7,CU99,1)</f>
        <v/>
      </c>
      <c r="CV100" s="23" t="str">
        <f t="shared" ref="CV100" si="3055">MID($I$7,CV99,1)</f>
        <v/>
      </c>
      <c r="CW100" s="23" t="str">
        <f t="shared" ref="CW100" si="3056">MID($I$7,CW99,1)</f>
        <v/>
      </c>
      <c r="CX100" s="533">
        <f>CW99</f>
        <v>3100</v>
      </c>
    </row>
    <row r="101" spans="1:114">
      <c r="A101" s="533"/>
      <c r="B101" s="190" t="str">
        <f>IF(B100="","",IF(OR(B100="G",B100="C")=TRUE,"S",IF(OR(B100="A",B100="T")=TRUE,"W","/")))</f>
        <v/>
      </c>
      <c r="C101" s="23" t="str">
        <f t="shared" ref="C101:BN101" si="3057">IF(C100="","",IF(OR(C100="G",C100="C")=TRUE,"S",IF(OR(C100="A",C100="T")=TRUE,"W","/")))</f>
        <v/>
      </c>
      <c r="D101" s="23" t="str">
        <f t="shared" si="3057"/>
        <v/>
      </c>
      <c r="E101" s="23" t="str">
        <f t="shared" si="3057"/>
        <v/>
      </c>
      <c r="F101" s="23" t="str">
        <f t="shared" si="3057"/>
        <v/>
      </c>
      <c r="G101" s="23" t="str">
        <f t="shared" si="3057"/>
        <v/>
      </c>
      <c r="H101" s="23" t="str">
        <f t="shared" si="3057"/>
        <v/>
      </c>
      <c r="I101" s="23" t="str">
        <f t="shared" si="3057"/>
        <v/>
      </c>
      <c r="J101" s="23" t="str">
        <f t="shared" si="3057"/>
        <v/>
      </c>
      <c r="K101" s="23" t="str">
        <f t="shared" si="3057"/>
        <v/>
      </c>
      <c r="L101" s="23" t="str">
        <f t="shared" si="3057"/>
        <v/>
      </c>
      <c r="M101" s="23" t="str">
        <f t="shared" si="3057"/>
        <v/>
      </c>
      <c r="N101" s="23" t="str">
        <f t="shared" si="3057"/>
        <v/>
      </c>
      <c r="O101" s="23" t="str">
        <f t="shared" si="3057"/>
        <v/>
      </c>
      <c r="P101" s="23" t="str">
        <f t="shared" si="3057"/>
        <v/>
      </c>
      <c r="Q101" s="23" t="str">
        <f t="shared" si="3057"/>
        <v/>
      </c>
      <c r="R101" s="23" t="str">
        <f t="shared" si="3057"/>
        <v/>
      </c>
      <c r="S101" s="23" t="str">
        <f t="shared" si="3057"/>
        <v/>
      </c>
      <c r="T101" s="23" t="str">
        <f t="shared" si="3057"/>
        <v/>
      </c>
      <c r="U101" s="23" t="str">
        <f t="shared" si="3057"/>
        <v/>
      </c>
      <c r="V101" s="543" t="str">
        <f t="shared" si="3057"/>
        <v/>
      </c>
      <c r="W101" s="23" t="str">
        <f t="shared" si="3057"/>
        <v/>
      </c>
      <c r="X101" s="23" t="str">
        <f t="shared" si="3057"/>
        <v/>
      </c>
      <c r="Y101" s="23" t="str">
        <f t="shared" si="3057"/>
        <v/>
      </c>
      <c r="Z101" s="23" t="str">
        <f t="shared" si="3057"/>
        <v/>
      </c>
      <c r="AA101" s="23" t="str">
        <f t="shared" si="3057"/>
        <v/>
      </c>
      <c r="AB101" s="23" t="str">
        <f t="shared" si="3057"/>
        <v/>
      </c>
      <c r="AC101" s="23" t="str">
        <f t="shared" si="3057"/>
        <v/>
      </c>
      <c r="AD101" s="23" t="str">
        <f t="shared" si="3057"/>
        <v/>
      </c>
      <c r="AE101" s="23" t="str">
        <f t="shared" si="3057"/>
        <v/>
      </c>
      <c r="AF101" s="23" t="str">
        <f t="shared" si="3057"/>
        <v/>
      </c>
      <c r="AG101" s="23" t="str">
        <f t="shared" si="3057"/>
        <v/>
      </c>
      <c r="AH101" s="23" t="str">
        <f t="shared" si="3057"/>
        <v/>
      </c>
      <c r="AI101" s="23" t="str">
        <f t="shared" si="3057"/>
        <v/>
      </c>
      <c r="AJ101" s="23" t="str">
        <f t="shared" si="3057"/>
        <v/>
      </c>
      <c r="AK101" s="23" t="str">
        <f t="shared" si="3057"/>
        <v/>
      </c>
      <c r="AL101" s="23" t="str">
        <f t="shared" si="3057"/>
        <v/>
      </c>
      <c r="AM101" s="23" t="str">
        <f t="shared" si="3057"/>
        <v/>
      </c>
      <c r="AN101" s="23" t="str">
        <f t="shared" si="3057"/>
        <v/>
      </c>
      <c r="AO101" s="23" t="str">
        <f t="shared" si="3057"/>
        <v/>
      </c>
      <c r="AP101" s="543" t="str">
        <f t="shared" si="3057"/>
        <v/>
      </c>
      <c r="AQ101" s="10" t="str">
        <f t="shared" si="3057"/>
        <v/>
      </c>
      <c r="AR101" s="23" t="str">
        <f t="shared" si="3057"/>
        <v/>
      </c>
      <c r="AS101" s="23" t="str">
        <f t="shared" si="3057"/>
        <v/>
      </c>
      <c r="AT101" s="23" t="str">
        <f t="shared" si="3057"/>
        <v/>
      </c>
      <c r="AU101" s="23" t="str">
        <f t="shared" si="3057"/>
        <v/>
      </c>
      <c r="AV101" s="23" t="str">
        <f t="shared" si="3057"/>
        <v/>
      </c>
      <c r="AW101" s="23" t="str">
        <f t="shared" si="3057"/>
        <v/>
      </c>
      <c r="AX101" s="23" t="str">
        <f t="shared" si="3057"/>
        <v/>
      </c>
      <c r="AY101" s="23" t="str">
        <f t="shared" si="3057"/>
        <v/>
      </c>
      <c r="AZ101" s="23" t="str">
        <f t="shared" si="3057"/>
        <v/>
      </c>
      <c r="BA101" s="23" t="str">
        <f t="shared" si="3057"/>
        <v/>
      </c>
      <c r="BB101" s="23" t="str">
        <f t="shared" si="3057"/>
        <v/>
      </c>
      <c r="BC101" s="23" t="str">
        <f t="shared" si="3057"/>
        <v/>
      </c>
      <c r="BD101" s="23" t="str">
        <f t="shared" si="3057"/>
        <v/>
      </c>
      <c r="BE101" s="23" t="str">
        <f t="shared" si="3057"/>
        <v/>
      </c>
      <c r="BF101" s="23" t="str">
        <f t="shared" si="3057"/>
        <v/>
      </c>
      <c r="BG101" s="23" t="str">
        <f t="shared" si="3057"/>
        <v/>
      </c>
      <c r="BH101" s="23" t="str">
        <f t="shared" si="3057"/>
        <v/>
      </c>
      <c r="BI101" s="23" t="str">
        <f t="shared" si="3057"/>
        <v/>
      </c>
      <c r="BJ101" s="543" t="str">
        <f t="shared" si="3057"/>
        <v/>
      </c>
      <c r="BK101" s="10" t="str">
        <f t="shared" si="3057"/>
        <v/>
      </c>
      <c r="BL101" s="10" t="str">
        <f t="shared" si="3057"/>
        <v/>
      </c>
      <c r="BM101" s="10" t="str">
        <f t="shared" si="3057"/>
        <v/>
      </c>
      <c r="BN101" s="10" t="str">
        <f t="shared" si="3057"/>
        <v/>
      </c>
      <c r="BO101" s="10" t="str">
        <f t="shared" ref="BO101:CW101" si="3058">IF(BO100="","",IF(OR(BO100="G",BO100="C")=TRUE,"S",IF(OR(BO100="A",BO100="T")=TRUE,"W","/")))</f>
        <v/>
      </c>
      <c r="BP101" s="10" t="str">
        <f t="shared" si="3058"/>
        <v/>
      </c>
      <c r="BQ101" s="10" t="str">
        <f t="shared" si="3058"/>
        <v/>
      </c>
      <c r="BR101" s="10" t="str">
        <f t="shared" si="3058"/>
        <v/>
      </c>
      <c r="BS101" s="10" t="str">
        <f t="shared" si="3058"/>
        <v/>
      </c>
      <c r="BT101" s="10" t="str">
        <f t="shared" si="3058"/>
        <v/>
      </c>
      <c r="BU101" s="10" t="str">
        <f t="shared" si="3058"/>
        <v/>
      </c>
      <c r="BV101" s="10" t="str">
        <f t="shared" si="3058"/>
        <v/>
      </c>
      <c r="BW101" s="10" t="str">
        <f t="shared" si="3058"/>
        <v/>
      </c>
      <c r="BX101" s="10" t="str">
        <f t="shared" si="3058"/>
        <v/>
      </c>
      <c r="BY101" s="10" t="str">
        <f t="shared" si="3058"/>
        <v/>
      </c>
      <c r="BZ101" s="10" t="str">
        <f t="shared" si="3058"/>
        <v/>
      </c>
      <c r="CA101" s="10" t="str">
        <f t="shared" si="3058"/>
        <v/>
      </c>
      <c r="CB101" s="10" t="str">
        <f t="shared" si="3058"/>
        <v/>
      </c>
      <c r="CC101" s="546" t="str">
        <f t="shared" si="3058"/>
        <v/>
      </c>
      <c r="CD101" s="10" t="str">
        <f t="shared" si="3058"/>
        <v/>
      </c>
      <c r="CE101" s="10" t="str">
        <f t="shared" si="3058"/>
        <v/>
      </c>
      <c r="CF101" s="23" t="str">
        <f t="shared" si="3058"/>
        <v/>
      </c>
      <c r="CG101" s="23" t="str">
        <f t="shared" si="3058"/>
        <v/>
      </c>
      <c r="CH101" s="23" t="str">
        <f t="shared" si="3058"/>
        <v/>
      </c>
      <c r="CI101" s="23" t="str">
        <f t="shared" si="3058"/>
        <v/>
      </c>
      <c r="CJ101" s="23" t="str">
        <f t="shared" si="3058"/>
        <v/>
      </c>
      <c r="CK101" s="23" t="str">
        <f t="shared" si="3058"/>
        <v/>
      </c>
      <c r="CL101" s="23" t="str">
        <f t="shared" si="3058"/>
        <v/>
      </c>
      <c r="CM101" s="23" t="str">
        <f t="shared" si="3058"/>
        <v/>
      </c>
      <c r="CN101" s="23" t="str">
        <f t="shared" si="3058"/>
        <v/>
      </c>
      <c r="CO101" s="23" t="str">
        <f t="shared" si="3058"/>
        <v/>
      </c>
      <c r="CP101" s="23" t="str">
        <f t="shared" si="3058"/>
        <v/>
      </c>
      <c r="CQ101" s="23" t="str">
        <f t="shared" si="3058"/>
        <v/>
      </c>
      <c r="CR101" s="23" t="str">
        <f t="shared" si="3058"/>
        <v/>
      </c>
      <c r="CS101" s="23" t="str">
        <f t="shared" si="3058"/>
        <v/>
      </c>
      <c r="CT101" s="23" t="str">
        <f t="shared" si="3058"/>
        <v/>
      </c>
      <c r="CU101" s="23" t="str">
        <f t="shared" si="3058"/>
        <v/>
      </c>
      <c r="CV101" s="23" t="str">
        <f t="shared" si="3058"/>
        <v/>
      </c>
      <c r="CW101" s="23" t="str">
        <f t="shared" si="3058"/>
        <v/>
      </c>
      <c r="CX101" s="533"/>
    </row>
    <row r="102" spans="1:114" s="510" customFormat="1">
      <c r="A102" s="532"/>
      <c r="B102" s="530">
        <f>$A103</f>
        <v>3101</v>
      </c>
      <c r="C102" s="509">
        <f t="shared" ref="C102:AH102" si="3059">$A103+B$9</f>
        <v>3102</v>
      </c>
      <c r="D102" s="509">
        <f t="shared" si="3059"/>
        <v>3103</v>
      </c>
      <c r="E102" s="509">
        <f t="shared" si="3059"/>
        <v>3104</v>
      </c>
      <c r="F102" s="509">
        <f t="shared" si="3059"/>
        <v>3105</v>
      </c>
      <c r="G102" s="509">
        <f t="shared" si="3059"/>
        <v>3106</v>
      </c>
      <c r="H102" s="509">
        <f t="shared" si="3059"/>
        <v>3107</v>
      </c>
      <c r="I102" s="509">
        <f t="shared" si="3059"/>
        <v>3108</v>
      </c>
      <c r="J102" s="509">
        <f t="shared" si="3059"/>
        <v>3109</v>
      </c>
      <c r="K102" s="509">
        <f t="shared" si="3059"/>
        <v>3110</v>
      </c>
      <c r="L102" s="509">
        <f t="shared" si="3059"/>
        <v>3111</v>
      </c>
      <c r="M102" s="509">
        <f t="shared" si="3059"/>
        <v>3112</v>
      </c>
      <c r="N102" s="509">
        <f t="shared" si="3059"/>
        <v>3113</v>
      </c>
      <c r="O102" s="509">
        <f t="shared" si="3059"/>
        <v>3114</v>
      </c>
      <c r="P102" s="509">
        <f t="shared" si="3059"/>
        <v>3115</v>
      </c>
      <c r="Q102" s="509">
        <f t="shared" si="3059"/>
        <v>3116</v>
      </c>
      <c r="R102" s="509">
        <f t="shared" si="3059"/>
        <v>3117</v>
      </c>
      <c r="S102" s="509">
        <f t="shared" si="3059"/>
        <v>3118</v>
      </c>
      <c r="T102" s="509">
        <f t="shared" si="3059"/>
        <v>3119</v>
      </c>
      <c r="U102" s="509">
        <f t="shared" si="3059"/>
        <v>3120</v>
      </c>
      <c r="V102" s="544">
        <f t="shared" si="3059"/>
        <v>3121</v>
      </c>
      <c r="W102" s="509">
        <f t="shared" si="3059"/>
        <v>3122</v>
      </c>
      <c r="X102" s="509">
        <f t="shared" si="3059"/>
        <v>3123</v>
      </c>
      <c r="Y102" s="509">
        <f t="shared" si="3059"/>
        <v>3124</v>
      </c>
      <c r="Z102" s="509">
        <f t="shared" si="3059"/>
        <v>3125</v>
      </c>
      <c r="AA102" s="509">
        <f t="shared" si="3059"/>
        <v>3126</v>
      </c>
      <c r="AB102" s="509">
        <f t="shared" si="3059"/>
        <v>3127</v>
      </c>
      <c r="AC102" s="509">
        <f t="shared" si="3059"/>
        <v>3128</v>
      </c>
      <c r="AD102" s="509">
        <f t="shared" si="3059"/>
        <v>3129</v>
      </c>
      <c r="AE102" s="509">
        <f t="shared" si="3059"/>
        <v>3130</v>
      </c>
      <c r="AF102" s="509">
        <f t="shared" si="3059"/>
        <v>3131</v>
      </c>
      <c r="AG102" s="509">
        <f t="shared" si="3059"/>
        <v>3132</v>
      </c>
      <c r="AH102" s="509">
        <f t="shared" si="3059"/>
        <v>3133</v>
      </c>
      <c r="AI102" s="509">
        <f t="shared" ref="AI102:BN102" si="3060">$A103+AH$9</f>
        <v>3134</v>
      </c>
      <c r="AJ102" s="509">
        <f t="shared" si="3060"/>
        <v>3135</v>
      </c>
      <c r="AK102" s="509">
        <f t="shared" si="3060"/>
        <v>3136</v>
      </c>
      <c r="AL102" s="509">
        <f t="shared" si="3060"/>
        <v>3137</v>
      </c>
      <c r="AM102" s="509">
        <f t="shared" si="3060"/>
        <v>3138</v>
      </c>
      <c r="AN102" s="509">
        <f t="shared" si="3060"/>
        <v>3139</v>
      </c>
      <c r="AO102" s="509">
        <f t="shared" si="3060"/>
        <v>3140</v>
      </c>
      <c r="AP102" s="544">
        <f t="shared" si="3060"/>
        <v>3141</v>
      </c>
      <c r="AQ102" s="531">
        <f t="shared" si="3060"/>
        <v>3142</v>
      </c>
      <c r="AR102" s="509">
        <f t="shared" si="3060"/>
        <v>3143</v>
      </c>
      <c r="AS102" s="509">
        <f t="shared" si="3060"/>
        <v>3144</v>
      </c>
      <c r="AT102" s="509">
        <f t="shared" si="3060"/>
        <v>3145</v>
      </c>
      <c r="AU102" s="509">
        <f t="shared" si="3060"/>
        <v>3146</v>
      </c>
      <c r="AV102" s="509">
        <f t="shared" si="3060"/>
        <v>3147</v>
      </c>
      <c r="AW102" s="509">
        <f t="shared" si="3060"/>
        <v>3148</v>
      </c>
      <c r="AX102" s="509">
        <f t="shared" si="3060"/>
        <v>3149</v>
      </c>
      <c r="AY102" s="509">
        <f t="shared" si="3060"/>
        <v>3150</v>
      </c>
      <c r="AZ102" s="509">
        <f t="shared" si="3060"/>
        <v>3151</v>
      </c>
      <c r="BA102" s="509">
        <f t="shared" si="3060"/>
        <v>3152</v>
      </c>
      <c r="BB102" s="509">
        <f t="shared" si="3060"/>
        <v>3153</v>
      </c>
      <c r="BC102" s="509">
        <f t="shared" si="3060"/>
        <v>3154</v>
      </c>
      <c r="BD102" s="509">
        <f t="shared" si="3060"/>
        <v>3155</v>
      </c>
      <c r="BE102" s="509">
        <f t="shared" si="3060"/>
        <v>3156</v>
      </c>
      <c r="BF102" s="509">
        <f t="shared" si="3060"/>
        <v>3157</v>
      </c>
      <c r="BG102" s="509">
        <f t="shared" si="3060"/>
        <v>3158</v>
      </c>
      <c r="BH102" s="509">
        <f t="shared" si="3060"/>
        <v>3159</v>
      </c>
      <c r="BI102" s="509">
        <f t="shared" si="3060"/>
        <v>3160</v>
      </c>
      <c r="BJ102" s="544">
        <f t="shared" si="3060"/>
        <v>3161</v>
      </c>
      <c r="BK102" s="531">
        <f t="shared" si="3060"/>
        <v>3162</v>
      </c>
      <c r="BL102" s="531">
        <f t="shared" si="3060"/>
        <v>3163</v>
      </c>
      <c r="BM102" s="531">
        <f t="shared" si="3060"/>
        <v>3164</v>
      </c>
      <c r="BN102" s="531">
        <f t="shared" si="3060"/>
        <v>3165</v>
      </c>
      <c r="BO102" s="531">
        <f t="shared" ref="BO102:CT102" si="3061">$A103+BN$9</f>
        <v>3166</v>
      </c>
      <c r="BP102" s="531">
        <f t="shared" si="3061"/>
        <v>3167</v>
      </c>
      <c r="BQ102" s="531">
        <f t="shared" si="3061"/>
        <v>3168</v>
      </c>
      <c r="BR102" s="531">
        <f t="shared" si="3061"/>
        <v>3169</v>
      </c>
      <c r="BS102" s="531">
        <f t="shared" si="3061"/>
        <v>3170</v>
      </c>
      <c r="BT102" s="531">
        <f t="shared" si="3061"/>
        <v>3171</v>
      </c>
      <c r="BU102" s="531">
        <f t="shared" si="3061"/>
        <v>3172</v>
      </c>
      <c r="BV102" s="531">
        <f t="shared" si="3061"/>
        <v>3173</v>
      </c>
      <c r="BW102" s="531">
        <f t="shared" si="3061"/>
        <v>3174</v>
      </c>
      <c r="BX102" s="531">
        <f t="shared" si="3061"/>
        <v>3175</v>
      </c>
      <c r="BY102" s="531">
        <f t="shared" si="3061"/>
        <v>3176</v>
      </c>
      <c r="BZ102" s="531">
        <f t="shared" si="3061"/>
        <v>3177</v>
      </c>
      <c r="CA102" s="531">
        <f t="shared" si="3061"/>
        <v>3178</v>
      </c>
      <c r="CB102" s="531">
        <f t="shared" si="3061"/>
        <v>3179</v>
      </c>
      <c r="CC102" s="547">
        <f t="shared" si="3061"/>
        <v>3180</v>
      </c>
      <c r="CD102" s="531">
        <f t="shared" si="3061"/>
        <v>3181</v>
      </c>
      <c r="CE102" s="531">
        <f t="shared" si="3061"/>
        <v>3182</v>
      </c>
      <c r="CF102" s="509">
        <f t="shared" si="3061"/>
        <v>3183</v>
      </c>
      <c r="CG102" s="509">
        <f t="shared" si="3061"/>
        <v>3184</v>
      </c>
      <c r="CH102" s="509">
        <f t="shared" si="3061"/>
        <v>3185</v>
      </c>
      <c r="CI102" s="509">
        <f t="shared" si="3061"/>
        <v>3186</v>
      </c>
      <c r="CJ102" s="509">
        <f t="shared" si="3061"/>
        <v>3187</v>
      </c>
      <c r="CK102" s="509">
        <f t="shared" si="3061"/>
        <v>3188</v>
      </c>
      <c r="CL102" s="509">
        <f t="shared" si="3061"/>
        <v>3189</v>
      </c>
      <c r="CM102" s="509">
        <f t="shared" si="3061"/>
        <v>3190</v>
      </c>
      <c r="CN102" s="509">
        <f t="shared" si="3061"/>
        <v>3191</v>
      </c>
      <c r="CO102" s="509">
        <f t="shared" si="3061"/>
        <v>3192</v>
      </c>
      <c r="CP102" s="509">
        <f t="shared" si="3061"/>
        <v>3193</v>
      </c>
      <c r="CQ102" s="509">
        <f t="shared" si="3061"/>
        <v>3194</v>
      </c>
      <c r="CR102" s="509">
        <f t="shared" si="3061"/>
        <v>3195</v>
      </c>
      <c r="CS102" s="509">
        <f t="shared" si="3061"/>
        <v>3196</v>
      </c>
      <c r="CT102" s="509">
        <f t="shared" si="3061"/>
        <v>3197</v>
      </c>
      <c r="CU102" s="509">
        <f t="shared" ref="CU102:CW102" si="3062">$A103+CT$9</f>
        <v>3198</v>
      </c>
      <c r="CV102" s="509">
        <f t="shared" si="3062"/>
        <v>3199</v>
      </c>
      <c r="CW102" s="509">
        <f t="shared" si="3062"/>
        <v>3200</v>
      </c>
      <c r="CX102" s="532"/>
      <c r="CZ102" s="508"/>
      <c r="DE102" s="508"/>
      <c r="DF102" s="508"/>
      <c r="DG102" s="508"/>
      <c r="DH102" s="508"/>
      <c r="DI102" s="508"/>
      <c r="DJ102" s="508"/>
    </row>
    <row r="103" spans="1:114">
      <c r="A103" s="533">
        <v>3101</v>
      </c>
      <c r="B103" s="190" t="str">
        <f>MID($I$7,B102,1)</f>
        <v/>
      </c>
      <c r="C103" s="23" t="str">
        <f t="shared" ref="C103" si="3063">MID($I$7,C102,1)</f>
        <v/>
      </c>
      <c r="D103" s="23" t="str">
        <f t="shared" ref="D103" si="3064">MID($I$7,D102,1)</f>
        <v/>
      </c>
      <c r="E103" s="23" t="str">
        <f t="shared" ref="E103" si="3065">MID($I$7,E102,1)</f>
        <v/>
      </c>
      <c r="F103" s="23" t="str">
        <f t="shared" ref="F103" si="3066">MID($I$7,F102,1)</f>
        <v/>
      </c>
      <c r="G103" s="23" t="str">
        <f t="shared" ref="G103" si="3067">MID($I$7,G102,1)</f>
        <v/>
      </c>
      <c r="H103" s="23" t="str">
        <f t="shared" ref="H103" si="3068">MID($I$7,H102,1)</f>
        <v/>
      </c>
      <c r="I103" s="23" t="str">
        <f t="shared" ref="I103" si="3069">MID($I$7,I102,1)</f>
        <v/>
      </c>
      <c r="J103" s="23" t="str">
        <f t="shared" ref="J103" si="3070">MID($I$7,J102,1)</f>
        <v/>
      </c>
      <c r="K103" s="23" t="str">
        <f t="shared" ref="K103" si="3071">MID($I$7,K102,1)</f>
        <v/>
      </c>
      <c r="L103" s="23" t="str">
        <f t="shared" ref="L103" si="3072">MID($I$7,L102,1)</f>
        <v/>
      </c>
      <c r="M103" s="23" t="str">
        <f t="shared" ref="M103" si="3073">MID($I$7,M102,1)</f>
        <v/>
      </c>
      <c r="N103" s="23" t="str">
        <f t="shared" ref="N103" si="3074">MID($I$7,N102,1)</f>
        <v/>
      </c>
      <c r="O103" s="23" t="str">
        <f t="shared" ref="O103" si="3075">MID($I$7,O102,1)</f>
        <v/>
      </c>
      <c r="P103" s="23" t="str">
        <f t="shared" ref="P103" si="3076">MID($I$7,P102,1)</f>
        <v/>
      </c>
      <c r="Q103" s="23" t="str">
        <f t="shared" ref="Q103" si="3077">MID($I$7,Q102,1)</f>
        <v/>
      </c>
      <c r="R103" s="23" t="str">
        <f t="shared" ref="R103" si="3078">MID($I$7,R102,1)</f>
        <v/>
      </c>
      <c r="S103" s="23" t="str">
        <f t="shared" ref="S103" si="3079">MID($I$7,S102,1)</f>
        <v/>
      </c>
      <c r="T103" s="23" t="str">
        <f t="shared" ref="T103" si="3080">MID($I$7,T102,1)</f>
        <v/>
      </c>
      <c r="U103" s="23" t="str">
        <f t="shared" ref="U103" si="3081">MID($I$7,U102,1)</f>
        <v/>
      </c>
      <c r="V103" s="543" t="str">
        <f t="shared" ref="V103" si="3082">MID($I$7,V102,1)</f>
        <v/>
      </c>
      <c r="W103" s="23" t="str">
        <f t="shared" ref="W103" si="3083">MID($I$7,W102,1)</f>
        <v/>
      </c>
      <c r="X103" s="23" t="str">
        <f t="shared" ref="X103" si="3084">MID($I$7,X102,1)</f>
        <v/>
      </c>
      <c r="Y103" s="23" t="str">
        <f t="shared" ref="Y103" si="3085">MID($I$7,Y102,1)</f>
        <v/>
      </c>
      <c r="Z103" s="23" t="str">
        <f t="shared" ref="Z103" si="3086">MID($I$7,Z102,1)</f>
        <v/>
      </c>
      <c r="AA103" s="23" t="str">
        <f t="shared" ref="AA103" si="3087">MID($I$7,AA102,1)</f>
        <v/>
      </c>
      <c r="AB103" s="23" t="str">
        <f t="shared" ref="AB103" si="3088">MID($I$7,AB102,1)</f>
        <v/>
      </c>
      <c r="AC103" s="23" t="str">
        <f t="shared" ref="AC103" si="3089">MID($I$7,AC102,1)</f>
        <v/>
      </c>
      <c r="AD103" s="23" t="str">
        <f t="shared" ref="AD103" si="3090">MID($I$7,AD102,1)</f>
        <v/>
      </c>
      <c r="AE103" s="23" t="str">
        <f t="shared" ref="AE103" si="3091">MID($I$7,AE102,1)</f>
        <v/>
      </c>
      <c r="AF103" s="23" t="str">
        <f t="shared" ref="AF103" si="3092">MID($I$7,AF102,1)</f>
        <v/>
      </c>
      <c r="AG103" s="23" t="str">
        <f t="shared" ref="AG103" si="3093">MID($I$7,AG102,1)</f>
        <v/>
      </c>
      <c r="AH103" s="23" t="str">
        <f t="shared" ref="AH103" si="3094">MID($I$7,AH102,1)</f>
        <v/>
      </c>
      <c r="AI103" s="23" t="str">
        <f t="shared" ref="AI103" si="3095">MID($I$7,AI102,1)</f>
        <v/>
      </c>
      <c r="AJ103" s="23" t="str">
        <f t="shared" ref="AJ103" si="3096">MID($I$7,AJ102,1)</f>
        <v/>
      </c>
      <c r="AK103" s="23" t="str">
        <f t="shared" ref="AK103" si="3097">MID($I$7,AK102,1)</f>
        <v/>
      </c>
      <c r="AL103" s="23" t="str">
        <f t="shared" ref="AL103" si="3098">MID($I$7,AL102,1)</f>
        <v/>
      </c>
      <c r="AM103" s="23" t="str">
        <f t="shared" ref="AM103" si="3099">MID($I$7,AM102,1)</f>
        <v/>
      </c>
      <c r="AN103" s="23" t="str">
        <f t="shared" ref="AN103" si="3100">MID($I$7,AN102,1)</f>
        <v/>
      </c>
      <c r="AO103" s="23" t="str">
        <f t="shared" ref="AO103" si="3101">MID($I$7,AO102,1)</f>
        <v/>
      </c>
      <c r="AP103" s="543" t="str">
        <f t="shared" ref="AP103" si="3102">MID($I$7,AP102,1)</f>
        <v/>
      </c>
      <c r="AQ103" s="10" t="str">
        <f t="shared" ref="AQ103" si="3103">MID($I$7,AQ102,1)</f>
        <v/>
      </c>
      <c r="AR103" s="23" t="str">
        <f t="shared" ref="AR103" si="3104">MID($I$7,AR102,1)</f>
        <v/>
      </c>
      <c r="AS103" s="23" t="str">
        <f t="shared" ref="AS103" si="3105">MID($I$7,AS102,1)</f>
        <v/>
      </c>
      <c r="AT103" s="23" t="str">
        <f t="shared" ref="AT103" si="3106">MID($I$7,AT102,1)</f>
        <v/>
      </c>
      <c r="AU103" s="23" t="str">
        <f t="shared" ref="AU103" si="3107">MID($I$7,AU102,1)</f>
        <v/>
      </c>
      <c r="AV103" s="23" t="str">
        <f t="shared" ref="AV103" si="3108">MID($I$7,AV102,1)</f>
        <v/>
      </c>
      <c r="AW103" s="23" t="str">
        <f t="shared" ref="AW103" si="3109">MID($I$7,AW102,1)</f>
        <v/>
      </c>
      <c r="AX103" s="23" t="str">
        <f t="shared" ref="AX103" si="3110">MID($I$7,AX102,1)</f>
        <v/>
      </c>
      <c r="AY103" s="23" t="str">
        <f t="shared" ref="AY103" si="3111">MID($I$7,AY102,1)</f>
        <v/>
      </c>
      <c r="AZ103" s="23" t="str">
        <f t="shared" ref="AZ103" si="3112">MID($I$7,AZ102,1)</f>
        <v/>
      </c>
      <c r="BA103" s="23" t="str">
        <f t="shared" ref="BA103" si="3113">MID($I$7,BA102,1)</f>
        <v/>
      </c>
      <c r="BB103" s="23" t="str">
        <f t="shared" ref="BB103" si="3114">MID($I$7,BB102,1)</f>
        <v/>
      </c>
      <c r="BC103" s="23" t="str">
        <f t="shared" ref="BC103" si="3115">MID($I$7,BC102,1)</f>
        <v/>
      </c>
      <c r="BD103" s="23" t="str">
        <f t="shared" ref="BD103" si="3116">MID($I$7,BD102,1)</f>
        <v/>
      </c>
      <c r="BE103" s="23" t="str">
        <f t="shared" ref="BE103" si="3117">MID($I$7,BE102,1)</f>
        <v/>
      </c>
      <c r="BF103" s="23" t="str">
        <f t="shared" ref="BF103" si="3118">MID($I$7,BF102,1)</f>
        <v/>
      </c>
      <c r="BG103" s="23" t="str">
        <f t="shared" ref="BG103" si="3119">MID($I$7,BG102,1)</f>
        <v/>
      </c>
      <c r="BH103" s="23" t="str">
        <f t="shared" ref="BH103" si="3120">MID($I$7,BH102,1)</f>
        <v/>
      </c>
      <c r="BI103" s="23" t="str">
        <f t="shared" ref="BI103" si="3121">MID($I$7,BI102,1)</f>
        <v/>
      </c>
      <c r="BJ103" s="543" t="str">
        <f t="shared" ref="BJ103" si="3122">MID($I$7,BJ102,1)</f>
        <v/>
      </c>
      <c r="BK103" s="10" t="str">
        <f t="shared" ref="BK103" si="3123">MID($I$7,BK102,1)</f>
        <v/>
      </c>
      <c r="BL103" s="10" t="str">
        <f t="shared" ref="BL103" si="3124">MID($I$7,BL102,1)</f>
        <v/>
      </c>
      <c r="BM103" s="10" t="str">
        <f t="shared" ref="BM103" si="3125">MID($I$7,BM102,1)</f>
        <v/>
      </c>
      <c r="BN103" s="10" t="str">
        <f t="shared" ref="BN103" si="3126">MID($I$7,BN102,1)</f>
        <v/>
      </c>
      <c r="BO103" s="10" t="str">
        <f t="shared" ref="BO103" si="3127">MID($I$7,BO102,1)</f>
        <v/>
      </c>
      <c r="BP103" s="10" t="str">
        <f t="shared" ref="BP103" si="3128">MID($I$7,BP102,1)</f>
        <v/>
      </c>
      <c r="BQ103" s="10" t="str">
        <f t="shared" ref="BQ103" si="3129">MID($I$7,BQ102,1)</f>
        <v/>
      </c>
      <c r="BR103" s="10" t="str">
        <f t="shared" ref="BR103" si="3130">MID($I$7,BR102,1)</f>
        <v/>
      </c>
      <c r="BS103" s="10" t="str">
        <f t="shared" ref="BS103" si="3131">MID($I$7,BS102,1)</f>
        <v/>
      </c>
      <c r="BT103" s="10" t="str">
        <f t="shared" ref="BT103" si="3132">MID($I$7,BT102,1)</f>
        <v/>
      </c>
      <c r="BU103" s="10" t="str">
        <f t="shared" ref="BU103" si="3133">MID($I$7,BU102,1)</f>
        <v/>
      </c>
      <c r="BV103" s="10" t="str">
        <f t="shared" ref="BV103" si="3134">MID($I$7,BV102,1)</f>
        <v/>
      </c>
      <c r="BW103" s="10" t="str">
        <f t="shared" ref="BW103" si="3135">MID($I$7,BW102,1)</f>
        <v/>
      </c>
      <c r="BX103" s="10" t="str">
        <f t="shared" ref="BX103" si="3136">MID($I$7,BX102,1)</f>
        <v/>
      </c>
      <c r="BY103" s="10" t="str">
        <f t="shared" ref="BY103" si="3137">MID($I$7,BY102,1)</f>
        <v/>
      </c>
      <c r="BZ103" s="10" t="str">
        <f t="shared" ref="BZ103" si="3138">MID($I$7,BZ102,1)</f>
        <v/>
      </c>
      <c r="CA103" s="10" t="str">
        <f t="shared" ref="CA103" si="3139">MID($I$7,CA102,1)</f>
        <v/>
      </c>
      <c r="CB103" s="10" t="str">
        <f t="shared" ref="CB103" si="3140">MID($I$7,CB102,1)</f>
        <v/>
      </c>
      <c r="CC103" s="546" t="str">
        <f t="shared" ref="CC103" si="3141">MID($I$7,CC102,1)</f>
        <v/>
      </c>
      <c r="CD103" s="10" t="str">
        <f t="shared" ref="CD103" si="3142">MID($I$7,CD102,1)</f>
        <v/>
      </c>
      <c r="CE103" s="10" t="str">
        <f t="shared" ref="CE103" si="3143">MID($I$7,CE102,1)</f>
        <v/>
      </c>
      <c r="CF103" s="23" t="str">
        <f t="shared" ref="CF103" si="3144">MID($I$7,CF102,1)</f>
        <v/>
      </c>
      <c r="CG103" s="23" t="str">
        <f t="shared" ref="CG103" si="3145">MID($I$7,CG102,1)</f>
        <v/>
      </c>
      <c r="CH103" s="23" t="str">
        <f t="shared" ref="CH103" si="3146">MID($I$7,CH102,1)</f>
        <v/>
      </c>
      <c r="CI103" s="23" t="str">
        <f t="shared" ref="CI103" si="3147">MID($I$7,CI102,1)</f>
        <v/>
      </c>
      <c r="CJ103" s="23" t="str">
        <f t="shared" ref="CJ103" si="3148">MID($I$7,CJ102,1)</f>
        <v/>
      </c>
      <c r="CK103" s="23" t="str">
        <f t="shared" ref="CK103" si="3149">MID($I$7,CK102,1)</f>
        <v/>
      </c>
      <c r="CL103" s="23" t="str">
        <f t="shared" ref="CL103" si="3150">MID($I$7,CL102,1)</f>
        <v/>
      </c>
      <c r="CM103" s="23" t="str">
        <f t="shared" ref="CM103" si="3151">MID($I$7,CM102,1)</f>
        <v/>
      </c>
      <c r="CN103" s="23" t="str">
        <f t="shared" ref="CN103" si="3152">MID($I$7,CN102,1)</f>
        <v/>
      </c>
      <c r="CO103" s="23" t="str">
        <f t="shared" ref="CO103" si="3153">MID($I$7,CO102,1)</f>
        <v/>
      </c>
      <c r="CP103" s="23" t="str">
        <f t="shared" ref="CP103" si="3154">MID($I$7,CP102,1)</f>
        <v/>
      </c>
      <c r="CQ103" s="23" t="str">
        <f t="shared" ref="CQ103" si="3155">MID($I$7,CQ102,1)</f>
        <v/>
      </c>
      <c r="CR103" s="23" t="str">
        <f t="shared" ref="CR103" si="3156">MID($I$7,CR102,1)</f>
        <v/>
      </c>
      <c r="CS103" s="23" t="str">
        <f t="shared" ref="CS103" si="3157">MID($I$7,CS102,1)</f>
        <v/>
      </c>
      <c r="CT103" s="23" t="str">
        <f t="shared" ref="CT103" si="3158">MID($I$7,CT102,1)</f>
        <v/>
      </c>
      <c r="CU103" s="23" t="str">
        <f t="shared" ref="CU103" si="3159">MID($I$7,CU102,1)</f>
        <v/>
      </c>
      <c r="CV103" s="23" t="str">
        <f t="shared" ref="CV103" si="3160">MID($I$7,CV102,1)</f>
        <v/>
      </c>
      <c r="CW103" s="23" t="str">
        <f t="shared" ref="CW103" si="3161">MID($I$7,CW102,1)</f>
        <v/>
      </c>
      <c r="CX103" s="533">
        <f>CW102</f>
        <v>3200</v>
      </c>
    </row>
    <row r="104" spans="1:114">
      <c r="A104" s="533"/>
      <c r="B104" s="190" t="str">
        <f>IF(B103="","",IF(OR(B103="G",B103="C")=TRUE,"S",IF(OR(B103="A",B103="T")=TRUE,"W","/")))</f>
        <v/>
      </c>
      <c r="C104" s="23" t="str">
        <f t="shared" ref="C104:BN104" si="3162">IF(C103="","",IF(OR(C103="G",C103="C")=TRUE,"S",IF(OR(C103="A",C103="T")=TRUE,"W","/")))</f>
        <v/>
      </c>
      <c r="D104" s="23" t="str">
        <f t="shared" si="3162"/>
        <v/>
      </c>
      <c r="E104" s="23" t="str">
        <f t="shared" si="3162"/>
        <v/>
      </c>
      <c r="F104" s="23" t="str">
        <f t="shared" si="3162"/>
        <v/>
      </c>
      <c r="G104" s="23" t="str">
        <f t="shared" si="3162"/>
        <v/>
      </c>
      <c r="H104" s="23" t="str">
        <f t="shared" si="3162"/>
        <v/>
      </c>
      <c r="I104" s="23" t="str">
        <f t="shared" si="3162"/>
        <v/>
      </c>
      <c r="J104" s="23" t="str">
        <f t="shared" si="3162"/>
        <v/>
      </c>
      <c r="K104" s="23" t="str">
        <f t="shared" si="3162"/>
        <v/>
      </c>
      <c r="L104" s="23" t="str">
        <f t="shared" si="3162"/>
        <v/>
      </c>
      <c r="M104" s="23" t="str">
        <f t="shared" si="3162"/>
        <v/>
      </c>
      <c r="N104" s="23" t="str">
        <f t="shared" si="3162"/>
        <v/>
      </c>
      <c r="O104" s="23" t="str">
        <f t="shared" si="3162"/>
        <v/>
      </c>
      <c r="P104" s="23" t="str">
        <f t="shared" si="3162"/>
        <v/>
      </c>
      <c r="Q104" s="23" t="str">
        <f t="shared" si="3162"/>
        <v/>
      </c>
      <c r="R104" s="23" t="str">
        <f t="shared" si="3162"/>
        <v/>
      </c>
      <c r="S104" s="23" t="str">
        <f t="shared" si="3162"/>
        <v/>
      </c>
      <c r="T104" s="23" t="str">
        <f t="shared" si="3162"/>
        <v/>
      </c>
      <c r="U104" s="23" t="str">
        <f t="shared" si="3162"/>
        <v/>
      </c>
      <c r="V104" s="543" t="str">
        <f t="shared" si="3162"/>
        <v/>
      </c>
      <c r="W104" s="23" t="str">
        <f t="shared" si="3162"/>
        <v/>
      </c>
      <c r="X104" s="23" t="str">
        <f t="shared" si="3162"/>
        <v/>
      </c>
      <c r="Y104" s="23" t="str">
        <f t="shared" si="3162"/>
        <v/>
      </c>
      <c r="Z104" s="23" t="str">
        <f t="shared" si="3162"/>
        <v/>
      </c>
      <c r="AA104" s="23" t="str">
        <f t="shared" si="3162"/>
        <v/>
      </c>
      <c r="AB104" s="23" t="str">
        <f t="shared" si="3162"/>
        <v/>
      </c>
      <c r="AC104" s="23" t="str">
        <f t="shared" si="3162"/>
        <v/>
      </c>
      <c r="AD104" s="23" t="str">
        <f t="shared" si="3162"/>
        <v/>
      </c>
      <c r="AE104" s="23" t="str">
        <f t="shared" si="3162"/>
        <v/>
      </c>
      <c r="AF104" s="23" t="str">
        <f t="shared" si="3162"/>
        <v/>
      </c>
      <c r="AG104" s="23" t="str">
        <f t="shared" si="3162"/>
        <v/>
      </c>
      <c r="AH104" s="23" t="str">
        <f t="shared" si="3162"/>
        <v/>
      </c>
      <c r="AI104" s="23" t="str">
        <f t="shared" si="3162"/>
        <v/>
      </c>
      <c r="AJ104" s="23" t="str">
        <f t="shared" si="3162"/>
        <v/>
      </c>
      <c r="AK104" s="23" t="str">
        <f t="shared" si="3162"/>
        <v/>
      </c>
      <c r="AL104" s="23" t="str">
        <f t="shared" si="3162"/>
        <v/>
      </c>
      <c r="AM104" s="23" t="str">
        <f t="shared" si="3162"/>
        <v/>
      </c>
      <c r="AN104" s="23" t="str">
        <f t="shared" si="3162"/>
        <v/>
      </c>
      <c r="AO104" s="23" t="str">
        <f t="shared" si="3162"/>
        <v/>
      </c>
      <c r="AP104" s="543" t="str">
        <f t="shared" si="3162"/>
        <v/>
      </c>
      <c r="AQ104" s="10" t="str">
        <f t="shared" si="3162"/>
        <v/>
      </c>
      <c r="AR104" s="23" t="str">
        <f t="shared" si="3162"/>
        <v/>
      </c>
      <c r="AS104" s="23" t="str">
        <f t="shared" si="3162"/>
        <v/>
      </c>
      <c r="AT104" s="23" t="str">
        <f t="shared" si="3162"/>
        <v/>
      </c>
      <c r="AU104" s="23" t="str">
        <f t="shared" si="3162"/>
        <v/>
      </c>
      <c r="AV104" s="23" t="str">
        <f t="shared" si="3162"/>
        <v/>
      </c>
      <c r="AW104" s="23" t="str">
        <f t="shared" si="3162"/>
        <v/>
      </c>
      <c r="AX104" s="23" t="str">
        <f t="shared" si="3162"/>
        <v/>
      </c>
      <c r="AY104" s="23" t="str">
        <f t="shared" si="3162"/>
        <v/>
      </c>
      <c r="AZ104" s="23" t="str">
        <f t="shared" si="3162"/>
        <v/>
      </c>
      <c r="BA104" s="23" t="str">
        <f t="shared" si="3162"/>
        <v/>
      </c>
      <c r="BB104" s="23" t="str">
        <f t="shared" si="3162"/>
        <v/>
      </c>
      <c r="BC104" s="23" t="str">
        <f t="shared" si="3162"/>
        <v/>
      </c>
      <c r="BD104" s="23" t="str">
        <f t="shared" si="3162"/>
        <v/>
      </c>
      <c r="BE104" s="23" t="str">
        <f t="shared" si="3162"/>
        <v/>
      </c>
      <c r="BF104" s="23" t="str">
        <f t="shared" si="3162"/>
        <v/>
      </c>
      <c r="BG104" s="23" t="str">
        <f t="shared" si="3162"/>
        <v/>
      </c>
      <c r="BH104" s="23" t="str">
        <f t="shared" si="3162"/>
        <v/>
      </c>
      <c r="BI104" s="23" t="str">
        <f t="shared" si="3162"/>
        <v/>
      </c>
      <c r="BJ104" s="543" t="str">
        <f t="shared" si="3162"/>
        <v/>
      </c>
      <c r="BK104" s="10" t="str">
        <f t="shared" si="3162"/>
        <v/>
      </c>
      <c r="BL104" s="10" t="str">
        <f t="shared" si="3162"/>
        <v/>
      </c>
      <c r="BM104" s="10" t="str">
        <f t="shared" si="3162"/>
        <v/>
      </c>
      <c r="BN104" s="10" t="str">
        <f t="shared" si="3162"/>
        <v/>
      </c>
      <c r="BO104" s="10" t="str">
        <f t="shared" ref="BO104:CW104" si="3163">IF(BO103="","",IF(OR(BO103="G",BO103="C")=TRUE,"S",IF(OR(BO103="A",BO103="T")=TRUE,"W","/")))</f>
        <v/>
      </c>
      <c r="BP104" s="10" t="str">
        <f t="shared" si="3163"/>
        <v/>
      </c>
      <c r="BQ104" s="10" t="str">
        <f t="shared" si="3163"/>
        <v/>
      </c>
      <c r="BR104" s="10" t="str">
        <f t="shared" si="3163"/>
        <v/>
      </c>
      <c r="BS104" s="10" t="str">
        <f t="shared" si="3163"/>
        <v/>
      </c>
      <c r="BT104" s="10" t="str">
        <f t="shared" si="3163"/>
        <v/>
      </c>
      <c r="BU104" s="10" t="str">
        <f t="shared" si="3163"/>
        <v/>
      </c>
      <c r="BV104" s="10" t="str">
        <f t="shared" si="3163"/>
        <v/>
      </c>
      <c r="BW104" s="10" t="str">
        <f t="shared" si="3163"/>
        <v/>
      </c>
      <c r="BX104" s="10" t="str">
        <f t="shared" si="3163"/>
        <v/>
      </c>
      <c r="BY104" s="10" t="str">
        <f t="shared" si="3163"/>
        <v/>
      </c>
      <c r="BZ104" s="10" t="str">
        <f t="shared" si="3163"/>
        <v/>
      </c>
      <c r="CA104" s="10" t="str">
        <f t="shared" si="3163"/>
        <v/>
      </c>
      <c r="CB104" s="10" t="str">
        <f t="shared" si="3163"/>
        <v/>
      </c>
      <c r="CC104" s="546" t="str">
        <f t="shared" si="3163"/>
        <v/>
      </c>
      <c r="CD104" s="10" t="str">
        <f t="shared" si="3163"/>
        <v/>
      </c>
      <c r="CE104" s="10" t="str">
        <f t="shared" si="3163"/>
        <v/>
      </c>
      <c r="CF104" s="23" t="str">
        <f t="shared" si="3163"/>
        <v/>
      </c>
      <c r="CG104" s="23" t="str">
        <f t="shared" si="3163"/>
        <v/>
      </c>
      <c r="CH104" s="23" t="str">
        <f t="shared" si="3163"/>
        <v/>
      </c>
      <c r="CI104" s="23" t="str">
        <f t="shared" si="3163"/>
        <v/>
      </c>
      <c r="CJ104" s="23" t="str">
        <f t="shared" si="3163"/>
        <v/>
      </c>
      <c r="CK104" s="23" t="str">
        <f t="shared" si="3163"/>
        <v/>
      </c>
      <c r="CL104" s="23" t="str">
        <f t="shared" si="3163"/>
        <v/>
      </c>
      <c r="CM104" s="23" t="str">
        <f t="shared" si="3163"/>
        <v/>
      </c>
      <c r="CN104" s="23" t="str">
        <f t="shared" si="3163"/>
        <v/>
      </c>
      <c r="CO104" s="23" t="str">
        <f t="shared" si="3163"/>
        <v/>
      </c>
      <c r="CP104" s="23" t="str">
        <f t="shared" si="3163"/>
        <v/>
      </c>
      <c r="CQ104" s="23" t="str">
        <f t="shared" si="3163"/>
        <v/>
      </c>
      <c r="CR104" s="23" t="str">
        <f t="shared" si="3163"/>
        <v/>
      </c>
      <c r="CS104" s="23" t="str">
        <f t="shared" si="3163"/>
        <v/>
      </c>
      <c r="CT104" s="23" t="str">
        <f t="shared" si="3163"/>
        <v/>
      </c>
      <c r="CU104" s="23" t="str">
        <f t="shared" si="3163"/>
        <v/>
      </c>
      <c r="CV104" s="23" t="str">
        <f t="shared" si="3163"/>
        <v/>
      </c>
      <c r="CW104" s="23" t="str">
        <f t="shared" si="3163"/>
        <v/>
      </c>
      <c r="CX104" s="533"/>
    </row>
    <row r="105" spans="1:114" s="510" customFormat="1">
      <c r="A105" s="532"/>
      <c r="B105" s="530">
        <f>$A106</f>
        <v>3201</v>
      </c>
      <c r="C105" s="509">
        <f t="shared" ref="C105:AH105" si="3164">$A106+B$9</f>
        <v>3202</v>
      </c>
      <c r="D105" s="509">
        <f t="shared" si="3164"/>
        <v>3203</v>
      </c>
      <c r="E105" s="509">
        <f t="shared" si="3164"/>
        <v>3204</v>
      </c>
      <c r="F105" s="509">
        <f t="shared" si="3164"/>
        <v>3205</v>
      </c>
      <c r="G105" s="509">
        <f t="shared" si="3164"/>
        <v>3206</v>
      </c>
      <c r="H105" s="509">
        <f t="shared" si="3164"/>
        <v>3207</v>
      </c>
      <c r="I105" s="509">
        <f t="shared" si="3164"/>
        <v>3208</v>
      </c>
      <c r="J105" s="509">
        <f t="shared" si="3164"/>
        <v>3209</v>
      </c>
      <c r="K105" s="509">
        <f t="shared" si="3164"/>
        <v>3210</v>
      </c>
      <c r="L105" s="509">
        <f t="shared" si="3164"/>
        <v>3211</v>
      </c>
      <c r="M105" s="509">
        <f t="shared" si="3164"/>
        <v>3212</v>
      </c>
      <c r="N105" s="509">
        <f t="shared" si="3164"/>
        <v>3213</v>
      </c>
      <c r="O105" s="509">
        <f t="shared" si="3164"/>
        <v>3214</v>
      </c>
      <c r="P105" s="509">
        <f t="shared" si="3164"/>
        <v>3215</v>
      </c>
      <c r="Q105" s="509">
        <f t="shared" si="3164"/>
        <v>3216</v>
      </c>
      <c r="R105" s="509">
        <f t="shared" si="3164"/>
        <v>3217</v>
      </c>
      <c r="S105" s="509">
        <f t="shared" si="3164"/>
        <v>3218</v>
      </c>
      <c r="T105" s="509">
        <f t="shared" si="3164"/>
        <v>3219</v>
      </c>
      <c r="U105" s="509">
        <f t="shared" si="3164"/>
        <v>3220</v>
      </c>
      <c r="V105" s="544">
        <f t="shared" si="3164"/>
        <v>3221</v>
      </c>
      <c r="W105" s="509">
        <f t="shared" si="3164"/>
        <v>3222</v>
      </c>
      <c r="X105" s="509">
        <f t="shared" si="3164"/>
        <v>3223</v>
      </c>
      <c r="Y105" s="509">
        <f t="shared" si="3164"/>
        <v>3224</v>
      </c>
      <c r="Z105" s="509">
        <f t="shared" si="3164"/>
        <v>3225</v>
      </c>
      <c r="AA105" s="509">
        <f t="shared" si="3164"/>
        <v>3226</v>
      </c>
      <c r="AB105" s="509">
        <f t="shared" si="3164"/>
        <v>3227</v>
      </c>
      <c r="AC105" s="509">
        <f t="shared" si="3164"/>
        <v>3228</v>
      </c>
      <c r="AD105" s="509">
        <f t="shared" si="3164"/>
        <v>3229</v>
      </c>
      <c r="AE105" s="509">
        <f t="shared" si="3164"/>
        <v>3230</v>
      </c>
      <c r="AF105" s="509">
        <f t="shared" si="3164"/>
        <v>3231</v>
      </c>
      <c r="AG105" s="509">
        <f t="shared" si="3164"/>
        <v>3232</v>
      </c>
      <c r="AH105" s="509">
        <f t="shared" si="3164"/>
        <v>3233</v>
      </c>
      <c r="AI105" s="509">
        <f t="shared" ref="AI105:BN105" si="3165">$A106+AH$9</f>
        <v>3234</v>
      </c>
      <c r="AJ105" s="509">
        <f t="shared" si="3165"/>
        <v>3235</v>
      </c>
      <c r="AK105" s="509">
        <f t="shared" si="3165"/>
        <v>3236</v>
      </c>
      <c r="AL105" s="509">
        <f t="shared" si="3165"/>
        <v>3237</v>
      </c>
      <c r="AM105" s="509">
        <f t="shared" si="3165"/>
        <v>3238</v>
      </c>
      <c r="AN105" s="509">
        <f t="shared" si="3165"/>
        <v>3239</v>
      </c>
      <c r="AO105" s="509">
        <f t="shared" si="3165"/>
        <v>3240</v>
      </c>
      <c r="AP105" s="544">
        <f t="shared" si="3165"/>
        <v>3241</v>
      </c>
      <c r="AQ105" s="531">
        <f t="shared" si="3165"/>
        <v>3242</v>
      </c>
      <c r="AR105" s="509">
        <f t="shared" si="3165"/>
        <v>3243</v>
      </c>
      <c r="AS105" s="509">
        <f t="shared" si="3165"/>
        <v>3244</v>
      </c>
      <c r="AT105" s="509">
        <f t="shared" si="3165"/>
        <v>3245</v>
      </c>
      <c r="AU105" s="509">
        <f t="shared" si="3165"/>
        <v>3246</v>
      </c>
      <c r="AV105" s="509">
        <f t="shared" si="3165"/>
        <v>3247</v>
      </c>
      <c r="AW105" s="509">
        <f t="shared" si="3165"/>
        <v>3248</v>
      </c>
      <c r="AX105" s="509">
        <f t="shared" si="3165"/>
        <v>3249</v>
      </c>
      <c r="AY105" s="509">
        <f t="shared" si="3165"/>
        <v>3250</v>
      </c>
      <c r="AZ105" s="509">
        <f t="shared" si="3165"/>
        <v>3251</v>
      </c>
      <c r="BA105" s="509">
        <f t="shared" si="3165"/>
        <v>3252</v>
      </c>
      <c r="BB105" s="509">
        <f t="shared" si="3165"/>
        <v>3253</v>
      </c>
      <c r="BC105" s="509">
        <f t="shared" si="3165"/>
        <v>3254</v>
      </c>
      <c r="BD105" s="509">
        <f t="shared" si="3165"/>
        <v>3255</v>
      </c>
      <c r="BE105" s="509">
        <f t="shared" si="3165"/>
        <v>3256</v>
      </c>
      <c r="BF105" s="509">
        <f t="shared" si="3165"/>
        <v>3257</v>
      </c>
      <c r="BG105" s="509">
        <f t="shared" si="3165"/>
        <v>3258</v>
      </c>
      <c r="BH105" s="509">
        <f t="shared" si="3165"/>
        <v>3259</v>
      </c>
      <c r="BI105" s="509">
        <f t="shared" si="3165"/>
        <v>3260</v>
      </c>
      <c r="BJ105" s="544">
        <f t="shared" si="3165"/>
        <v>3261</v>
      </c>
      <c r="BK105" s="531">
        <f t="shared" si="3165"/>
        <v>3262</v>
      </c>
      <c r="BL105" s="531">
        <f t="shared" si="3165"/>
        <v>3263</v>
      </c>
      <c r="BM105" s="531">
        <f t="shared" si="3165"/>
        <v>3264</v>
      </c>
      <c r="BN105" s="531">
        <f t="shared" si="3165"/>
        <v>3265</v>
      </c>
      <c r="BO105" s="531">
        <f t="shared" ref="BO105:CT105" si="3166">$A106+BN$9</f>
        <v>3266</v>
      </c>
      <c r="BP105" s="531">
        <f t="shared" si="3166"/>
        <v>3267</v>
      </c>
      <c r="BQ105" s="531">
        <f t="shared" si="3166"/>
        <v>3268</v>
      </c>
      <c r="BR105" s="531">
        <f t="shared" si="3166"/>
        <v>3269</v>
      </c>
      <c r="BS105" s="531">
        <f t="shared" si="3166"/>
        <v>3270</v>
      </c>
      <c r="BT105" s="531">
        <f t="shared" si="3166"/>
        <v>3271</v>
      </c>
      <c r="BU105" s="531">
        <f t="shared" si="3166"/>
        <v>3272</v>
      </c>
      <c r="BV105" s="531">
        <f t="shared" si="3166"/>
        <v>3273</v>
      </c>
      <c r="BW105" s="531">
        <f t="shared" si="3166"/>
        <v>3274</v>
      </c>
      <c r="BX105" s="531">
        <f t="shared" si="3166"/>
        <v>3275</v>
      </c>
      <c r="BY105" s="531">
        <f t="shared" si="3166"/>
        <v>3276</v>
      </c>
      <c r="BZ105" s="531">
        <f t="shared" si="3166"/>
        <v>3277</v>
      </c>
      <c r="CA105" s="531">
        <f t="shared" si="3166"/>
        <v>3278</v>
      </c>
      <c r="CB105" s="531">
        <f t="shared" si="3166"/>
        <v>3279</v>
      </c>
      <c r="CC105" s="547">
        <f t="shared" si="3166"/>
        <v>3280</v>
      </c>
      <c r="CD105" s="531">
        <f t="shared" si="3166"/>
        <v>3281</v>
      </c>
      <c r="CE105" s="531">
        <f t="shared" si="3166"/>
        <v>3282</v>
      </c>
      <c r="CF105" s="509">
        <f t="shared" si="3166"/>
        <v>3283</v>
      </c>
      <c r="CG105" s="509">
        <f t="shared" si="3166"/>
        <v>3284</v>
      </c>
      <c r="CH105" s="509">
        <f t="shared" si="3166"/>
        <v>3285</v>
      </c>
      <c r="CI105" s="509">
        <f t="shared" si="3166"/>
        <v>3286</v>
      </c>
      <c r="CJ105" s="509">
        <f t="shared" si="3166"/>
        <v>3287</v>
      </c>
      <c r="CK105" s="509">
        <f t="shared" si="3166"/>
        <v>3288</v>
      </c>
      <c r="CL105" s="509">
        <f t="shared" si="3166"/>
        <v>3289</v>
      </c>
      <c r="CM105" s="509">
        <f t="shared" si="3166"/>
        <v>3290</v>
      </c>
      <c r="CN105" s="509">
        <f t="shared" si="3166"/>
        <v>3291</v>
      </c>
      <c r="CO105" s="509">
        <f t="shared" si="3166"/>
        <v>3292</v>
      </c>
      <c r="CP105" s="509">
        <f t="shared" si="3166"/>
        <v>3293</v>
      </c>
      <c r="CQ105" s="509">
        <f t="shared" si="3166"/>
        <v>3294</v>
      </c>
      <c r="CR105" s="509">
        <f t="shared" si="3166"/>
        <v>3295</v>
      </c>
      <c r="CS105" s="509">
        <f t="shared" si="3166"/>
        <v>3296</v>
      </c>
      <c r="CT105" s="509">
        <f t="shared" si="3166"/>
        <v>3297</v>
      </c>
      <c r="CU105" s="509">
        <f t="shared" ref="CU105:CW105" si="3167">$A106+CT$9</f>
        <v>3298</v>
      </c>
      <c r="CV105" s="509">
        <f t="shared" si="3167"/>
        <v>3299</v>
      </c>
      <c r="CW105" s="509">
        <f t="shared" si="3167"/>
        <v>3300</v>
      </c>
      <c r="CX105" s="532"/>
      <c r="CZ105" s="508"/>
      <c r="DE105" s="508"/>
      <c r="DF105" s="508"/>
      <c r="DG105" s="508"/>
      <c r="DH105" s="508"/>
      <c r="DI105" s="508"/>
      <c r="DJ105" s="508"/>
    </row>
    <row r="106" spans="1:114">
      <c r="A106" s="533">
        <v>3201</v>
      </c>
      <c r="B106" s="190" t="str">
        <f>MID($I$7,B105,1)</f>
        <v/>
      </c>
      <c r="C106" s="23" t="str">
        <f t="shared" ref="C106" si="3168">MID($I$7,C105,1)</f>
        <v/>
      </c>
      <c r="D106" s="23" t="str">
        <f t="shared" ref="D106" si="3169">MID($I$7,D105,1)</f>
        <v/>
      </c>
      <c r="E106" s="23" t="str">
        <f t="shared" ref="E106" si="3170">MID($I$7,E105,1)</f>
        <v/>
      </c>
      <c r="F106" s="23" t="str">
        <f t="shared" ref="F106" si="3171">MID($I$7,F105,1)</f>
        <v/>
      </c>
      <c r="G106" s="23" t="str">
        <f t="shared" ref="G106" si="3172">MID($I$7,G105,1)</f>
        <v/>
      </c>
      <c r="H106" s="23" t="str">
        <f t="shared" ref="H106" si="3173">MID($I$7,H105,1)</f>
        <v/>
      </c>
      <c r="I106" s="23" t="str">
        <f t="shared" ref="I106" si="3174">MID($I$7,I105,1)</f>
        <v/>
      </c>
      <c r="J106" s="23" t="str">
        <f t="shared" ref="J106" si="3175">MID($I$7,J105,1)</f>
        <v/>
      </c>
      <c r="K106" s="23" t="str">
        <f t="shared" ref="K106" si="3176">MID($I$7,K105,1)</f>
        <v/>
      </c>
      <c r="L106" s="23" t="str">
        <f t="shared" ref="L106" si="3177">MID($I$7,L105,1)</f>
        <v/>
      </c>
      <c r="M106" s="23" t="str">
        <f t="shared" ref="M106" si="3178">MID($I$7,M105,1)</f>
        <v/>
      </c>
      <c r="N106" s="23" t="str">
        <f t="shared" ref="N106" si="3179">MID($I$7,N105,1)</f>
        <v/>
      </c>
      <c r="O106" s="23" t="str">
        <f t="shared" ref="O106" si="3180">MID($I$7,O105,1)</f>
        <v/>
      </c>
      <c r="P106" s="23" t="str">
        <f t="shared" ref="P106" si="3181">MID($I$7,P105,1)</f>
        <v/>
      </c>
      <c r="Q106" s="23" t="str">
        <f t="shared" ref="Q106" si="3182">MID($I$7,Q105,1)</f>
        <v/>
      </c>
      <c r="R106" s="23" t="str">
        <f t="shared" ref="R106" si="3183">MID($I$7,R105,1)</f>
        <v/>
      </c>
      <c r="S106" s="23" t="str">
        <f t="shared" ref="S106" si="3184">MID($I$7,S105,1)</f>
        <v/>
      </c>
      <c r="T106" s="23" t="str">
        <f t="shared" ref="T106" si="3185">MID($I$7,T105,1)</f>
        <v/>
      </c>
      <c r="U106" s="23" t="str">
        <f t="shared" ref="U106" si="3186">MID($I$7,U105,1)</f>
        <v/>
      </c>
      <c r="V106" s="543" t="str">
        <f t="shared" ref="V106" si="3187">MID($I$7,V105,1)</f>
        <v/>
      </c>
      <c r="W106" s="23" t="str">
        <f t="shared" ref="W106" si="3188">MID($I$7,W105,1)</f>
        <v/>
      </c>
      <c r="X106" s="23" t="str">
        <f t="shared" ref="X106" si="3189">MID($I$7,X105,1)</f>
        <v/>
      </c>
      <c r="Y106" s="23" t="str">
        <f t="shared" ref="Y106" si="3190">MID($I$7,Y105,1)</f>
        <v/>
      </c>
      <c r="Z106" s="23" t="str">
        <f t="shared" ref="Z106" si="3191">MID($I$7,Z105,1)</f>
        <v/>
      </c>
      <c r="AA106" s="23" t="str">
        <f t="shared" ref="AA106" si="3192">MID($I$7,AA105,1)</f>
        <v/>
      </c>
      <c r="AB106" s="23" t="str">
        <f t="shared" ref="AB106" si="3193">MID($I$7,AB105,1)</f>
        <v/>
      </c>
      <c r="AC106" s="23" t="str">
        <f t="shared" ref="AC106" si="3194">MID($I$7,AC105,1)</f>
        <v/>
      </c>
      <c r="AD106" s="23" t="str">
        <f t="shared" ref="AD106" si="3195">MID($I$7,AD105,1)</f>
        <v/>
      </c>
      <c r="AE106" s="23" t="str">
        <f t="shared" ref="AE106" si="3196">MID($I$7,AE105,1)</f>
        <v/>
      </c>
      <c r="AF106" s="23" t="str">
        <f t="shared" ref="AF106" si="3197">MID($I$7,AF105,1)</f>
        <v/>
      </c>
      <c r="AG106" s="23" t="str">
        <f t="shared" ref="AG106" si="3198">MID($I$7,AG105,1)</f>
        <v/>
      </c>
      <c r="AH106" s="23" t="str">
        <f t="shared" ref="AH106" si="3199">MID($I$7,AH105,1)</f>
        <v/>
      </c>
      <c r="AI106" s="23" t="str">
        <f t="shared" ref="AI106" si="3200">MID($I$7,AI105,1)</f>
        <v/>
      </c>
      <c r="AJ106" s="23" t="str">
        <f t="shared" ref="AJ106" si="3201">MID($I$7,AJ105,1)</f>
        <v/>
      </c>
      <c r="AK106" s="23" t="str">
        <f t="shared" ref="AK106" si="3202">MID($I$7,AK105,1)</f>
        <v/>
      </c>
      <c r="AL106" s="23" t="str">
        <f t="shared" ref="AL106" si="3203">MID($I$7,AL105,1)</f>
        <v/>
      </c>
      <c r="AM106" s="23" t="str">
        <f t="shared" ref="AM106" si="3204">MID($I$7,AM105,1)</f>
        <v/>
      </c>
      <c r="AN106" s="23" t="str">
        <f t="shared" ref="AN106" si="3205">MID($I$7,AN105,1)</f>
        <v/>
      </c>
      <c r="AO106" s="23" t="str">
        <f t="shared" ref="AO106" si="3206">MID($I$7,AO105,1)</f>
        <v/>
      </c>
      <c r="AP106" s="543" t="str">
        <f t="shared" ref="AP106" si="3207">MID($I$7,AP105,1)</f>
        <v/>
      </c>
      <c r="AQ106" s="10" t="str">
        <f t="shared" ref="AQ106" si="3208">MID($I$7,AQ105,1)</f>
        <v/>
      </c>
      <c r="AR106" s="23" t="str">
        <f t="shared" ref="AR106" si="3209">MID($I$7,AR105,1)</f>
        <v/>
      </c>
      <c r="AS106" s="23" t="str">
        <f t="shared" ref="AS106" si="3210">MID($I$7,AS105,1)</f>
        <v/>
      </c>
      <c r="AT106" s="23" t="str">
        <f t="shared" ref="AT106" si="3211">MID($I$7,AT105,1)</f>
        <v/>
      </c>
      <c r="AU106" s="23" t="str">
        <f t="shared" ref="AU106" si="3212">MID($I$7,AU105,1)</f>
        <v/>
      </c>
      <c r="AV106" s="23" t="str">
        <f t="shared" ref="AV106" si="3213">MID($I$7,AV105,1)</f>
        <v/>
      </c>
      <c r="AW106" s="23" t="str">
        <f t="shared" ref="AW106" si="3214">MID($I$7,AW105,1)</f>
        <v/>
      </c>
      <c r="AX106" s="23" t="str">
        <f t="shared" ref="AX106" si="3215">MID($I$7,AX105,1)</f>
        <v/>
      </c>
      <c r="AY106" s="23" t="str">
        <f t="shared" ref="AY106" si="3216">MID($I$7,AY105,1)</f>
        <v/>
      </c>
      <c r="AZ106" s="23" t="str">
        <f t="shared" ref="AZ106" si="3217">MID($I$7,AZ105,1)</f>
        <v/>
      </c>
      <c r="BA106" s="23" t="str">
        <f t="shared" ref="BA106" si="3218">MID($I$7,BA105,1)</f>
        <v/>
      </c>
      <c r="BB106" s="23" t="str">
        <f t="shared" ref="BB106" si="3219">MID($I$7,BB105,1)</f>
        <v/>
      </c>
      <c r="BC106" s="23" t="str">
        <f t="shared" ref="BC106" si="3220">MID($I$7,BC105,1)</f>
        <v/>
      </c>
      <c r="BD106" s="23" t="str">
        <f t="shared" ref="BD106" si="3221">MID($I$7,BD105,1)</f>
        <v/>
      </c>
      <c r="BE106" s="23" t="str">
        <f t="shared" ref="BE106" si="3222">MID($I$7,BE105,1)</f>
        <v/>
      </c>
      <c r="BF106" s="23" t="str">
        <f t="shared" ref="BF106" si="3223">MID($I$7,BF105,1)</f>
        <v/>
      </c>
      <c r="BG106" s="23" t="str">
        <f t="shared" ref="BG106" si="3224">MID($I$7,BG105,1)</f>
        <v/>
      </c>
      <c r="BH106" s="23" t="str">
        <f t="shared" ref="BH106" si="3225">MID($I$7,BH105,1)</f>
        <v/>
      </c>
      <c r="BI106" s="23" t="str">
        <f t="shared" ref="BI106" si="3226">MID($I$7,BI105,1)</f>
        <v/>
      </c>
      <c r="BJ106" s="543" t="str">
        <f t="shared" ref="BJ106" si="3227">MID($I$7,BJ105,1)</f>
        <v/>
      </c>
      <c r="BK106" s="10" t="str">
        <f t="shared" ref="BK106" si="3228">MID($I$7,BK105,1)</f>
        <v/>
      </c>
      <c r="BL106" s="10" t="str">
        <f t="shared" ref="BL106" si="3229">MID($I$7,BL105,1)</f>
        <v/>
      </c>
      <c r="BM106" s="10" t="str">
        <f t="shared" ref="BM106" si="3230">MID($I$7,BM105,1)</f>
        <v/>
      </c>
      <c r="BN106" s="10" t="str">
        <f t="shared" ref="BN106" si="3231">MID($I$7,BN105,1)</f>
        <v/>
      </c>
      <c r="BO106" s="10" t="str">
        <f t="shared" ref="BO106" si="3232">MID($I$7,BO105,1)</f>
        <v/>
      </c>
      <c r="BP106" s="10" t="str">
        <f t="shared" ref="BP106" si="3233">MID($I$7,BP105,1)</f>
        <v/>
      </c>
      <c r="BQ106" s="10" t="str">
        <f t="shared" ref="BQ106" si="3234">MID($I$7,BQ105,1)</f>
        <v/>
      </c>
      <c r="BR106" s="10" t="str">
        <f t="shared" ref="BR106" si="3235">MID($I$7,BR105,1)</f>
        <v/>
      </c>
      <c r="BS106" s="10" t="str">
        <f t="shared" ref="BS106" si="3236">MID($I$7,BS105,1)</f>
        <v/>
      </c>
      <c r="BT106" s="10" t="str">
        <f t="shared" ref="BT106" si="3237">MID($I$7,BT105,1)</f>
        <v/>
      </c>
      <c r="BU106" s="10" t="str">
        <f t="shared" ref="BU106" si="3238">MID($I$7,BU105,1)</f>
        <v/>
      </c>
      <c r="BV106" s="10" t="str">
        <f t="shared" ref="BV106" si="3239">MID($I$7,BV105,1)</f>
        <v/>
      </c>
      <c r="BW106" s="10" t="str">
        <f t="shared" ref="BW106" si="3240">MID($I$7,BW105,1)</f>
        <v/>
      </c>
      <c r="BX106" s="10" t="str">
        <f t="shared" ref="BX106" si="3241">MID($I$7,BX105,1)</f>
        <v/>
      </c>
      <c r="BY106" s="10" t="str">
        <f t="shared" ref="BY106" si="3242">MID($I$7,BY105,1)</f>
        <v/>
      </c>
      <c r="BZ106" s="10" t="str">
        <f t="shared" ref="BZ106" si="3243">MID($I$7,BZ105,1)</f>
        <v/>
      </c>
      <c r="CA106" s="10" t="str">
        <f t="shared" ref="CA106" si="3244">MID($I$7,CA105,1)</f>
        <v/>
      </c>
      <c r="CB106" s="10" t="str">
        <f t="shared" ref="CB106" si="3245">MID($I$7,CB105,1)</f>
        <v/>
      </c>
      <c r="CC106" s="546" t="str">
        <f t="shared" ref="CC106" si="3246">MID($I$7,CC105,1)</f>
        <v/>
      </c>
      <c r="CD106" s="10" t="str">
        <f t="shared" ref="CD106" si="3247">MID($I$7,CD105,1)</f>
        <v/>
      </c>
      <c r="CE106" s="10" t="str">
        <f t="shared" ref="CE106" si="3248">MID($I$7,CE105,1)</f>
        <v/>
      </c>
      <c r="CF106" s="23" t="str">
        <f t="shared" ref="CF106" si="3249">MID($I$7,CF105,1)</f>
        <v/>
      </c>
      <c r="CG106" s="23" t="str">
        <f t="shared" ref="CG106" si="3250">MID($I$7,CG105,1)</f>
        <v/>
      </c>
      <c r="CH106" s="23" t="str">
        <f t="shared" ref="CH106" si="3251">MID($I$7,CH105,1)</f>
        <v/>
      </c>
      <c r="CI106" s="23" t="str">
        <f t="shared" ref="CI106" si="3252">MID($I$7,CI105,1)</f>
        <v/>
      </c>
      <c r="CJ106" s="23" t="str">
        <f t="shared" ref="CJ106" si="3253">MID($I$7,CJ105,1)</f>
        <v/>
      </c>
      <c r="CK106" s="23" t="str">
        <f t="shared" ref="CK106" si="3254">MID($I$7,CK105,1)</f>
        <v/>
      </c>
      <c r="CL106" s="23" t="str">
        <f t="shared" ref="CL106" si="3255">MID($I$7,CL105,1)</f>
        <v/>
      </c>
      <c r="CM106" s="23" t="str">
        <f t="shared" ref="CM106" si="3256">MID($I$7,CM105,1)</f>
        <v/>
      </c>
      <c r="CN106" s="23" t="str">
        <f t="shared" ref="CN106" si="3257">MID($I$7,CN105,1)</f>
        <v/>
      </c>
      <c r="CO106" s="23" t="str">
        <f t="shared" ref="CO106" si="3258">MID($I$7,CO105,1)</f>
        <v/>
      </c>
      <c r="CP106" s="23" t="str">
        <f t="shared" ref="CP106" si="3259">MID($I$7,CP105,1)</f>
        <v/>
      </c>
      <c r="CQ106" s="23" t="str">
        <f t="shared" ref="CQ106" si="3260">MID($I$7,CQ105,1)</f>
        <v/>
      </c>
      <c r="CR106" s="23" t="str">
        <f t="shared" ref="CR106" si="3261">MID($I$7,CR105,1)</f>
        <v/>
      </c>
      <c r="CS106" s="23" t="str">
        <f t="shared" ref="CS106" si="3262">MID($I$7,CS105,1)</f>
        <v/>
      </c>
      <c r="CT106" s="23" t="str">
        <f t="shared" ref="CT106" si="3263">MID($I$7,CT105,1)</f>
        <v/>
      </c>
      <c r="CU106" s="23" t="str">
        <f t="shared" ref="CU106" si="3264">MID($I$7,CU105,1)</f>
        <v/>
      </c>
      <c r="CV106" s="23" t="str">
        <f t="shared" ref="CV106" si="3265">MID($I$7,CV105,1)</f>
        <v/>
      </c>
      <c r="CW106" s="23" t="str">
        <f t="shared" ref="CW106" si="3266">MID($I$7,CW105,1)</f>
        <v/>
      </c>
      <c r="CX106" s="533">
        <f>CW105</f>
        <v>3300</v>
      </c>
    </row>
    <row r="107" spans="1:114">
      <c r="A107" s="533"/>
      <c r="B107" s="190" t="str">
        <f>IF(B106="","",IF(OR(B106="G",B106="C")=TRUE,"S",IF(OR(B106="A",B106="T")=TRUE,"W","/")))</f>
        <v/>
      </c>
      <c r="C107" s="23" t="str">
        <f t="shared" ref="C107:BN107" si="3267">IF(C106="","",IF(OR(C106="G",C106="C")=TRUE,"S",IF(OR(C106="A",C106="T")=TRUE,"W","/")))</f>
        <v/>
      </c>
      <c r="D107" s="23" t="str">
        <f t="shared" si="3267"/>
        <v/>
      </c>
      <c r="E107" s="23" t="str">
        <f t="shared" si="3267"/>
        <v/>
      </c>
      <c r="F107" s="23" t="str">
        <f t="shared" si="3267"/>
        <v/>
      </c>
      <c r="G107" s="23" t="str">
        <f t="shared" si="3267"/>
        <v/>
      </c>
      <c r="H107" s="23" t="str">
        <f t="shared" si="3267"/>
        <v/>
      </c>
      <c r="I107" s="23" t="str">
        <f t="shared" si="3267"/>
        <v/>
      </c>
      <c r="J107" s="23" t="str">
        <f t="shared" si="3267"/>
        <v/>
      </c>
      <c r="K107" s="23" t="str">
        <f t="shared" si="3267"/>
        <v/>
      </c>
      <c r="L107" s="23" t="str">
        <f t="shared" si="3267"/>
        <v/>
      </c>
      <c r="M107" s="23" t="str">
        <f t="shared" si="3267"/>
        <v/>
      </c>
      <c r="N107" s="23" t="str">
        <f t="shared" si="3267"/>
        <v/>
      </c>
      <c r="O107" s="23" t="str">
        <f t="shared" si="3267"/>
        <v/>
      </c>
      <c r="P107" s="23" t="str">
        <f t="shared" si="3267"/>
        <v/>
      </c>
      <c r="Q107" s="23" t="str">
        <f t="shared" si="3267"/>
        <v/>
      </c>
      <c r="R107" s="23" t="str">
        <f t="shared" si="3267"/>
        <v/>
      </c>
      <c r="S107" s="23" t="str">
        <f t="shared" si="3267"/>
        <v/>
      </c>
      <c r="T107" s="23" t="str">
        <f t="shared" si="3267"/>
        <v/>
      </c>
      <c r="U107" s="23" t="str">
        <f t="shared" si="3267"/>
        <v/>
      </c>
      <c r="V107" s="543" t="str">
        <f t="shared" si="3267"/>
        <v/>
      </c>
      <c r="W107" s="23" t="str">
        <f t="shared" si="3267"/>
        <v/>
      </c>
      <c r="X107" s="23" t="str">
        <f t="shared" si="3267"/>
        <v/>
      </c>
      <c r="Y107" s="23" t="str">
        <f t="shared" si="3267"/>
        <v/>
      </c>
      <c r="Z107" s="23" t="str">
        <f t="shared" si="3267"/>
        <v/>
      </c>
      <c r="AA107" s="23" t="str">
        <f t="shared" si="3267"/>
        <v/>
      </c>
      <c r="AB107" s="23" t="str">
        <f t="shared" si="3267"/>
        <v/>
      </c>
      <c r="AC107" s="23" t="str">
        <f t="shared" si="3267"/>
        <v/>
      </c>
      <c r="AD107" s="23" t="str">
        <f t="shared" si="3267"/>
        <v/>
      </c>
      <c r="AE107" s="23" t="str">
        <f t="shared" si="3267"/>
        <v/>
      </c>
      <c r="AF107" s="23" t="str">
        <f t="shared" si="3267"/>
        <v/>
      </c>
      <c r="AG107" s="23" t="str">
        <f t="shared" si="3267"/>
        <v/>
      </c>
      <c r="AH107" s="23" t="str">
        <f t="shared" si="3267"/>
        <v/>
      </c>
      <c r="AI107" s="23" t="str">
        <f t="shared" si="3267"/>
        <v/>
      </c>
      <c r="AJ107" s="23" t="str">
        <f t="shared" si="3267"/>
        <v/>
      </c>
      <c r="AK107" s="23" t="str">
        <f t="shared" si="3267"/>
        <v/>
      </c>
      <c r="AL107" s="23" t="str">
        <f t="shared" si="3267"/>
        <v/>
      </c>
      <c r="AM107" s="23" t="str">
        <f t="shared" si="3267"/>
        <v/>
      </c>
      <c r="AN107" s="23" t="str">
        <f t="shared" si="3267"/>
        <v/>
      </c>
      <c r="AO107" s="23" t="str">
        <f t="shared" si="3267"/>
        <v/>
      </c>
      <c r="AP107" s="543" t="str">
        <f t="shared" si="3267"/>
        <v/>
      </c>
      <c r="AQ107" s="10" t="str">
        <f t="shared" si="3267"/>
        <v/>
      </c>
      <c r="AR107" s="23" t="str">
        <f t="shared" si="3267"/>
        <v/>
      </c>
      <c r="AS107" s="23" t="str">
        <f t="shared" si="3267"/>
        <v/>
      </c>
      <c r="AT107" s="23" t="str">
        <f t="shared" si="3267"/>
        <v/>
      </c>
      <c r="AU107" s="23" t="str">
        <f t="shared" si="3267"/>
        <v/>
      </c>
      <c r="AV107" s="23" t="str">
        <f t="shared" si="3267"/>
        <v/>
      </c>
      <c r="AW107" s="23" t="str">
        <f t="shared" si="3267"/>
        <v/>
      </c>
      <c r="AX107" s="23" t="str">
        <f t="shared" si="3267"/>
        <v/>
      </c>
      <c r="AY107" s="23" t="str">
        <f t="shared" si="3267"/>
        <v/>
      </c>
      <c r="AZ107" s="23" t="str">
        <f t="shared" si="3267"/>
        <v/>
      </c>
      <c r="BA107" s="23" t="str">
        <f t="shared" si="3267"/>
        <v/>
      </c>
      <c r="BB107" s="23" t="str">
        <f t="shared" si="3267"/>
        <v/>
      </c>
      <c r="BC107" s="23" t="str">
        <f t="shared" si="3267"/>
        <v/>
      </c>
      <c r="BD107" s="23" t="str">
        <f t="shared" si="3267"/>
        <v/>
      </c>
      <c r="BE107" s="23" t="str">
        <f t="shared" si="3267"/>
        <v/>
      </c>
      <c r="BF107" s="23" t="str">
        <f t="shared" si="3267"/>
        <v/>
      </c>
      <c r="BG107" s="23" t="str">
        <f t="shared" si="3267"/>
        <v/>
      </c>
      <c r="BH107" s="23" t="str">
        <f t="shared" si="3267"/>
        <v/>
      </c>
      <c r="BI107" s="23" t="str">
        <f t="shared" si="3267"/>
        <v/>
      </c>
      <c r="BJ107" s="543" t="str">
        <f t="shared" si="3267"/>
        <v/>
      </c>
      <c r="BK107" s="10" t="str">
        <f t="shared" si="3267"/>
        <v/>
      </c>
      <c r="BL107" s="10" t="str">
        <f t="shared" si="3267"/>
        <v/>
      </c>
      <c r="BM107" s="10" t="str">
        <f t="shared" si="3267"/>
        <v/>
      </c>
      <c r="BN107" s="10" t="str">
        <f t="shared" si="3267"/>
        <v/>
      </c>
      <c r="BO107" s="10" t="str">
        <f t="shared" ref="BO107:CW107" si="3268">IF(BO106="","",IF(OR(BO106="G",BO106="C")=TRUE,"S",IF(OR(BO106="A",BO106="T")=TRUE,"W","/")))</f>
        <v/>
      </c>
      <c r="BP107" s="10" t="str">
        <f t="shared" si="3268"/>
        <v/>
      </c>
      <c r="BQ107" s="10" t="str">
        <f t="shared" si="3268"/>
        <v/>
      </c>
      <c r="BR107" s="10" t="str">
        <f t="shared" si="3268"/>
        <v/>
      </c>
      <c r="BS107" s="10" t="str">
        <f t="shared" si="3268"/>
        <v/>
      </c>
      <c r="BT107" s="10" t="str">
        <f t="shared" si="3268"/>
        <v/>
      </c>
      <c r="BU107" s="10" t="str">
        <f t="shared" si="3268"/>
        <v/>
      </c>
      <c r="BV107" s="10" t="str">
        <f t="shared" si="3268"/>
        <v/>
      </c>
      <c r="BW107" s="10" t="str">
        <f t="shared" si="3268"/>
        <v/>
      </c>
      <c r="BX107" s="10" t="str">
        <f t="shared" si="3268"/>
        <v/>
      </c>
      <c r="BY107" s="10" t="str">
        <f t="shared" si="3268"/>
        <v/>
      </c>
      <c r="BZ107" s="10" t="str">
        <f t="shared" si="3268"/>
        <v/>
      </c>
      <c r="CA107" s="10" t="str">
        <f t="shared" si="3268"/>
        <v/>
      </c>
      <c r="CB107" s="10" t="str">
        <f t="shared" si="3268"/>
        <v/>
      </c>
      <c r="CC107" s="546" t="str">
        <f t="shared" si="3268"/>
        <v/>
      </c>
      <c r="CD107" s="10" t="str">
        <f t="shared" si="3268"/>
        <v/>
      </c>
      <c r="CE107" s="10" t="str">
        <f t="shared" si="3268"/>
        <v/>
      </c>
      <c r="CF107" s="23" t="str">
        <f t="shared" si="3268"/>
        <v/>
      </c>
      <c r="CG107" s="23" t="str">
        <f t="shared" si="3268"/>
        <v/>
      </c>
      <c r="CH107" s="23" t="str">
        <f t="shared" si="3268"/>
        <v/>
      </c>
      <c r="CI107" s="23" t="str">
        <f t="shared" si="3268"/>
        <v/>
      </c>
      <c r="CJ107" s="23" t="str">
        <f t="shared" si="3268"/>
        <v/>
      </c>
      <c r="CK107" s="23" t="str">
        <f t="shared" si="3268"/>
        <v/>
      </c>
      <c r="CL107" s="23" t="str">
        <f t="shared" si="3268"/>
        <v/>
      </c>
      <c r="CM107" s="23" t="str">
        <f t="shared" si="3268"/>
        <v/>
      </c>
      <c r="CN107" s="23" t="str">
        <f t="shared" si="3268"/>
        <v/>
      </c>
      <c r="CO107" s="23" t="str">
        <f t="shared" si="3268"/>
        <v/>
      </c>
      <c r="CP107" s="23" t="str">
        <f t="shared" si="3268"/>
        <v/>
      </c>
      <c r="CQ107" s="23" t="str">
        <f t="shared" si="3268"/>
        <v/>
      </c>
      <c r="CR107" s="23" t="str">
        <f t="shared" si="3268"/>
        <v/>
      </c>
      <c r="CS107" s="23" t="str">
        <f t="shared" si="3268"/>
        <v/>
      </c>
      <c r="CT107" s="23" t="str">
        <f t="shared" si="3268"/>
        <v/>
      </c>
      <c r="CU107" s="23" t="str">
        <f t="shared" si="3268"/>
        <v/>
      </c>
      <c r="CV107" s="23" t="str">
        <f t="shared" si="3268"/>
        <v/>
      </c>
      <c r="CW107" s="23" t="str">
        <f t="shared" si="3268"/>
        <v/>
      </c>
      <c r="CX107" s="533"/>
    </row>
    <row r="108" spans="1:114" s="510" customFormat="1">
      <c r="A108" s="532"/>
      <c r="B108" s="530">
        <f>$A109</f>
        <v>3301</v>
      </c>
      <c r="C108" s="509">
        <f t="shared" ref="C108:AH108" si="3269">$A109+B$9</f>
        <v>3302</v>
      </c>
      <c r="D108" s="509">
        <f t="shared" si="3269"/>
        <v>3303</v>
      </c>
      <c r="E108" s="509">
        <f t="shared" si="3269"/>
        <v>3304</v>
      </c>
      <c r="F108" s="509">
        <f t="shared" si="3269"/>
        <v>3305</v>
      </c>
      <c r="G108" s="509">
        <f t="shared" si="3269"/>
        <v>3306</v>
      </c>
      <c r="H108" s="509">
        <f t="shared" si="3269"/>
        <v>3307</v>
      </c>
      <c r="I108" s="509">
        <f t="shared" si="3269"/>
        <v>3308</v>
      </c>
      <c r="J108" s="509">
        <f t="shared" si="3269"/>
        <v>3309</v>
      </c>
      <c r="K108" s="509">
        <f t="shared" si="3269"/>
        <v>3310</v>
      </c>
      <c r="L108" s="509">
        <f t="shared" si="3269"/>
        <v>3311</v>
      </c>
      <c r="M108" s="509">
        <f t="shared" si="3269"/>
        <v>3312</v>
      </c>
      <c r="N108" s="509">
        <f t="shared" si="3269"/>
        <v>3313</v>
      </c>
      <c r="O108" s="509">
        <f t="shared" si="3269"/>
        <v>3314</v>
      </c>
      <c r="P108" s="509">
        <f t="shared" si="3269"/>
        <v>3315</v>
      </c>
      <c r="Q108" s="509">
        <f t="shared" si="3269"/>
        <v>3316</v>
      </c>
      <c r="R108" s="509">
        <f t="shared" si="3269"/>
        <v>3317</v>
      </c>
      <c r="S108" s="509">
        <f t="shared" si="3269"/>
        <v>3318</v>
      </c>
      <c r="T108" s="509">
        <f t="shared" si="3269"/>
        <v>3319</v>
      </c>
      <c r="U108" s="509">
        <f t="shared" si="3269"/>
        <v>3320</v>
      </c>
      <c r="V108" s="544">
        <f t="shared" si="3269"/>
        <v>3321</v>
      </c>
      <c r="W108" s="509">
        <f t="shared" si="3269"/>
        <v>3322</v>
      </c>
      <c r="X108" s="509">
        <f t="shared" si="3269"/>
        <v>3323</v>
      </c>
      <c r="Y108" s="509">
        <f t="shared" si="3269"/>
        <v>3324</v>
      </c>
      <c r="Z108" s="509">
        <f t="shared" si="3269"/>
        <v>3325</v>
      </c>
      <c r="AA108" s="509">
        <f t="shared" si="3269"/>
        <v>3326</v>
      </c>
      <c r="AB108" s="509">
        <f t="shared" si="3269"/>
        <v>3327</v>
      </c>
      <c r="AC108" s="509">
        <f t="shared" si="3269"/>
        <v>3328</v>
      </c>
      <c r="AD108" s="509">
        <f t="shared" si="3269"/>
        <v>3329</v>
      </c>
      <c r="AE108" s="509">
        <f t="shared" si="3269"/>
        <v>3330</v>
      </c>
      <c r="AF108" s="509">
        <f t="shared" si="3269"/>
        <v>3331</v>
      </c>
      <c r="AG108" s="509">
        <f t="shared" si="3269"/>
        <v>3332</v>
      </c>
      <c r="AH108" s="509">
        <f t="shared" si="3269"/>
        <v>3333</v>
      </c>
      <c r="AI108" s="509">
        <f t="shared" ref="AI108:BN108" si="3270">$A109+AH$9</f>
        <v>3334</v>
      </c>
      <c r="AJ108" s="509">
        <f t="shared" si="3270"/>
        <v>3335</v>
      </c>
      <c r="AK108" s="509">
        <f t="shared" si="3270"/>
        <v>3336</v>
      </c>
      <c r="AL108" s="509">
        <f t="shared" si="3270"/>
        <v>3337</v>
      </c>
      <c r="AM108" s="509">
        <f t="shared" si="3270"/>
        <v>3338</v>
      </c>
      <c r="AN108" s="509">
        <f t="shared" si="3270"/>
        <v>3339</v>
      </c>
      <c r="AO108" s="509">
        <f t="shared" si="3270"/>
        <v>3340</v>
      </c>
      <c r="AP108" s="544">
        <f t="shared" si="3270"/>
        <v>3341</v>
      </c>
      <c r="AQ108" s="531">
        <f t="shared" si="3270"/>
        <v>3342</v>
      </c>
      <c r="AR108" s="509">
        <f t="shared" si="3270"/>
        <v>3343</v>
      </c>
      <c r="AS108" s="509">
        <f t="shared" si="3270"/>
        <v>3344</v>
      </c>
      <c r="AT108" s="509">
        <f t="shared" si="3270"/>
        <v>3345</v>
      </c>
      <c r="AU108" s="509">
        <f t="shared" si="3270"/>
        <v>3346</v>
      </c>
      <c r="AV108" s="509">
        <f t="shared" si="3270"/>
        <v>3347</v>
      </c>
      <c r="AW108" s="509">
        <f t="shared" si="3270"/>
        <v>3348</v>
      </c>
      <c r="AX108" s="509">
        <f t="shared" si="3270"/>
        <v>3349</v>
      </c>
      <c r="AY108" s="509">
        <f t="shared" si="3270"/>
        <v>3350</v>
      </c>
      <c r="AZ108" s="509">
        <f t="shared" si="3270"/>
        <v>3351</v>
      </c>
      <c r="BA108" s="509">
        <f t="shared" si="3270"/>
        <v>3352</v>
      </c>
      <c r="BB108" s="509">
        <f t="shared" si="3270"/>
        <v>3353</v>
      </c>
      <c r="BC108" s="509">
        <f t="shared" si="3270"/>
        <v>3354</v>
      </c>
      <c r="BD108" s="509">
        <f t="shared" si="3270"/>
        <v>3355</v>
      </c>
      <c r="BE108" s="509">
        <f t="shared" si="3270"/>
        <v>3356</v>
      </c>
      <c r="BF108" s="509">
        <f t="shared" si="3270"/>
        <v>3357</v>
      </c>
      <c r="BG108" s="509">
        <f t="shared" si="3270"/>
        <v>3358</v>
      </c>
      <c r="BH108" s="509">
        <f t="shared" si="3270"/>
        <v>3359</v>
      </c>
      <c r="BI108" s="509">
        <f t="shared" si="3270"/>
        <v>3360</v>
      </c>
      <c r="BJ108" s="544">
        <f t="shared" si="3270"/>
        <v>3361</v>
      </c>
      <c r="BK108" s="531">
        <f t="shared" si="3270"/>
        <v>3362</v>
      </c>
      <c r="BL108" s="531">
        <f t="shared" si="3270"/>
        <v>3363</v>
      </c>
      <c r="BM108" s="531">
        <f t="shared" si="3270"/>
        <v>3364</v>
      </c>
      <c r="BN108" s="531">
        <f t="shared" si="3270"/>
        <v>3365</v>
      </c>
      <c r="BO108" s="531">
        <f t="shared" ref="BO108:CT108" si="3271">$A109+BN$9</f>
        <v>3366</v>
      </c>
      <c r="BP108" s="531">
        <f t="shared" si="3271"/>
        <v>3367</v>
      </c>
      <c r="BQ108" s="531">
        <f t="shared" si="3271"/>
        <v>3368</v>
      </c>
      <c r="BR108" s="531">
        <f t="shared" si="3271"/>
        <v>3369</v>
      </c>
      <c r="BS108" s="531">
        <f t="shared" si="3271"/>
        <v>3370</v>
      </c>
      <c r="BT108" s="531">
        <f t="shared" si="3271"/>
        <v>3371</v>
      </c>
      <c r="BU108" s="531">
        <f t="shared" si="3271"/>
        <v>3372</v>
      </c>
      <c r="BV108" s="531">
        <f t="shared" si="3271"/>
        <v>3373</v>
      </c>
      <c r="BW108" s="531">
        <f t="shared" si="3271"/>
        <v>3374</v>
      </c>
      <c r="BX108" s="531">
        <f t="shared" si="3271"/>
        <v>3375</v>
      </c>
      <c r="BY108" s="531">
        <f t="shared" si="3271"/>
        <v>3376</v>
      </c>
      <c r="BZ108" s="531">
        <f t="shared" si="3271"/>
        <v>3377</v>
      </c>
      <c r="CA108" s="531">
        <f t="shared" si="3271"/>
        <v>3378</v>
      </c>
      <c r="CB108" s="531">
        <f t="shared" si="3271"/>
        <v>3379</v>
      </c>
      <c r="CC108" s="547">
        <f t="shared" si="3271"/>
        <v>3380</v>
      </c>
      <c r="CD108" s="531">
        <f t="shared" si="3271"/>
        <v>3381</v>
      </c>
      <c r="CE108" s="531">
        <f t="shared" si="3271"/>
        <v>3382</v>
      </c>
      <c r="CF108" s="509">
        <f t="shared" si="3271"/>
        <v>3383</v>
      </c>
      <c r="CG108" s="509">
        <f t="shared" si="3271"/>
        <v>3384</v>
      </c>
      <c r="CH108" s="509">
        <f t="shared" si="3271"/>
        <v>3385</v>
      </c>
      <c r="CI108" s="509">
        <f t="shared" si="3271"/>
        <v>3386</v>
      </c>
      <c r="CJ108" s="509">
        <f t="shared" si="3271"/>
        <v>3387</v>
      </c>
      <c r="CK108" s="509">
        <f t="shared" si="3271"/>
        <v>3388</v>
      </c>
      <c r="CL108" s="509">
        <f t="shared" si="3271"/>
        <v>3389</v>
      </c>
      <c r="CM108" s="509">
        <f t="shared" si="3271"/>
        <v>3390</v>
      </c>
      <c r="CN108" s="509">
        <f t="shared" si="3271"/>
        <v>3391</v>
      </c>
      <c r="CO108" s="509">
        <f t="shared" si="3271"/>
        <v>3392</v>
      </c>
      <c r="CP108" s="509">
        <f t="shared" si="3271"/>
        <v>3393</v>
      </c>
      <c r="CQ108" s="509">
        <f t="shared" si="3271"/>
        <v>3394</v>
      </c>
      <c r="CR108" s="509">
        <f t="shared" si="3271"/>
        <v>3395</v>
      </c>
      <c r="CS108" s="509">
        <f t="shared" si="3271"/>
        <v>3396</v>
      </c>
      <c r="CT108" s="509">
        <f t="shared" si="3271"/>
        <v>3397</v>
      </c>
      <c r="CU108" s="509">
        <f t="shared" ref="CU108:CW108" si="3272">$A109+CT$9</f>
        <v>3398</v>
      </c>
      <c r="CV108" s="509">
        <f t="shared" si="3272"/>
        <v>3399</v>
      </c>
      <c r="CW108" s="509">
        <f t="shared" si="3272"/>
        <v>3400</v>
      </c>
      <c r="CX108" s="532"/>
      <c r="CZ108" s="508"/>
      <c r="DE108" s="508"/>
      <c r="DF108" s="508"/>
      <c r="DG108" s="508"/>
      <c r="DH108" s="508"/>
      <c r="DI108" s="508"/>
      <c r="DJ108" s="508"/>
    </row>
    <row r="109" spans="1:114">
      <c r="A109" s="533">
        <v>3301</v>
      </c>
      <c r="B109" s="190" t="str">
        <f>MID($I$7,B108,1)</f>
        <v/>
      </c>
      <c r="C109" s="23" t="str">
        <f t="shared" ref="C109" si="3273">MID($I$7,C108,1)</f>
        <v/>
      </c>
      <c r="D109" s="23" t="str">
        <f t="shared" ref="D109" si="3274">MID($I$7,D108,1)</f>
        <v/>
      </c>
      <c r="E109" s="23" t="str">
        <f t="shared" ref="E109" si="3275">MID($I$7,E108,1)</f>
        <v/>
      </c>
      <c r="F109" s="23" t="str">
        <f t="shared" ref="F109" si="3276">MID($I$7,F108,1)</f>
        <v/>
      </c>
      <c r="G109" s="23" t="str">
        <f t="shared" ref="G109" si="3277">MID($I$7,G108,1)</f>
        <v/>
      </c>
      <c r="H109" s="23" t="str">
        <f t="shared" ref="H109" si="3278">MID($I$7,H108,1)</f>
        <v/>
      </c>
      <c r="I109" s="23" t="str">
        <f t="shared" ref="I109" si="3279">MID($I$7,I108,1)</f>
        <v/>
      </c>
      <c r="J109" s="23" t="str">
        <f t="shared" ref="J109" si="3280">MID($I$7,J108,1)</f>
        <v/>
      </c>
      <c r="K109" s="23" t="str">
        <f t="shared" ref="K109" si="3281">MID($I$7,K108,1)</f>
        <v/>
      </c>
      <c r="L109" s="23" t="str">
        <f t="shared" ref="L109" si="3282">MID($I$7,L108,1)</f>
        <v/>
      </c>
      <c r="M109" s="23" t="str">
        <f t="shared" ref="M109" si="3283">MID($I$7,M108,1)</f>
        <v/>
      </c>
      <c r="N109" s="23" t="str">
        <f t="shared" ref="N109" si="3284">MID($I$7,N108,1)</f>
        <v/>
      </c>
      <c r="O109" s="23" t="str">
        <f t="shared" ref="O109" si="3285">MID($I$7,O108,1)</f>
        <v/>
      </c>
      <c r="P109" s="23" t="str">
        <f t="shared" ref="P109" si="3286">MID($I$7,P108,1)</f>
        <v/>
      </c>
      <c r="Q109" s="23" t="str">
        <f t="shared" ref="Q109" si="3287">MID($I$7,Q108,1)</f>
        <v/>
      </c>
      <c r="R109" s="23" t="str">
        <f t="shared" ref="R109" si="3288">MID($I$7,R108,1)</f>
        <v/>
      </c>
      <c r="S109" s="23" t="str">
        <f t="shared" ref="S109" si="3289">MID($I$7,S108,1)</f>
        <v/>
      </c>
      <c r="T109" s="23" t="str">
        <f t="shared" ref="T109" si="3290">MID($I$7,T108,1)</f>
        <v/>
      </c>
      <c r="U109" s="23" t="str">
        <f t="shared" ref="U109" si="3291">MID($I$7,U108,1)</f>
        <v/>
      </c>
      <c r="V109" s="543" t="str">
        <f t="shared" ref="V109" si="3292">MID($I$7,V108,1)</f>
        <v/>
      </c>
      <c r="W109" s="23" t="str">
        <f t="shared" ref="W109" si="3293">MID($I$7,W108,1)</f>
        <v/>
      </c>
      <c r="X109" s="23" t="str">
        <f t="shared" ref="X109" si="3294">MID($I$7,X108,1)</f>
        <v/>
      </c>
      <c r="Y109" s="23" t="str">
        <f t="shared" ref="Y109" si="3295">MID($I$7,Y108,1)</f>
        <v/>
      </c>
      <c r="Z109" s="23" t="str">
        <f t="shared" ref="Z109" si="3296">MID($I$7,Z108,1)</f>
        <v/>
      </c>
      <c r="AA109" s="23" t="str">
        <f t="shared" ref="AA109" si="3297">MID($I$7,AA108,1)</f>
        <v/>
      </c>
      <c r="AB109" s="23" t="str">
        <f t="shared" ref="AB109" si="3298">MID($I$7,AB108,1)</f>
        <v/>
      </c>
      <c r="AC109" s="23" t="str">
        <f t="shared" ref="AC109" si="3299">MID($I$7,AC108,1)</f>
        <v/>
      </c>
      <c r="AD109" s="23" t="str">
        <f t="shared" ref="AD109" si="3300">MID($I$7,AD108,1)</f>
        <v/>
      </c>
      <c r="AE109" s="23" t="str">
        <f t="shared" ref="AE109" si="3301">MID($I$7,AE108,1)</f>
        <v/>
      </c>
      <c r="AF109" s="23" t="str">
        <f t="shared" ref="AF109" si="3302">MID($I$7,AF108,1)</f>
        <v/>
      </c>
      <c r="AG109" s="23" t="str">
        <f t="shared" ref="AG109" si="3303">MID($I$7,AG108,1)</f>
        <v/>
      </c>
      <c r="AH109" s="23" t="str">
        <f t="shared" ref="AH109" si="3304">MID($I$7,AH108,1)</f>
        <v/>
      </c>
      <c r="AI109" s="23" t="str">
        <f t="shared" ref="AI109" si="3305">MID($I$7,AI108,1)</f>
        <v/>
      </c>
      <c r="AJ109" s="23" t="str">
        <f t="shared" ref="AJ109" si="3306">MID($I$7,AJ108,1)</f>
        <v/>
      </c>
      <c r="AK109" s="23" t="str">
        <f t="shared" ref="AK109" si="3307">MID($I$7,AK108,1)</f>
        <v/>
      </c>
      <c r="AL109" s="23" t="str">
        <f t="shared" ref="AL109" si="3308">MID($I$7,AL108,1)</f>
        <v/>
      </c>
      <c r="AM109" s="23" t="str">
        <f t="shared" ref="AM109" si="3309">MID($I$7,AM108,1)</f>
        <v/>
      </c>
      <c r="AN109" s="23" t="str">
        <f t="shared" ref="AN109" si="3310">MID($I$7,AN108,1)</f>
        <v/>
      </c>
      <c r="AO109" s="23" t="str">
        <f t="shared" ref="AO109" si="3311">MID($I$7,AO108,1)</f>
        <v/>
      </c>
      <c r="AP109" s="543" t="str">
        <f t="shared" ref="AP109" si="3312">MID($I$7,AP108,1)</f>
        <v/>
      </c>
      <c r="AQ109" s="10" t="str">
        <f t="shared" ref="AQ109" si="3313">MID($I$7,AQ108,1)</f>
        <v/>
      </c>
      <c r="AR109" s="23" t="str">
        <f t="shared" ref="AR109" si="3314">MID($I$7,AR108,1)</f>
        <v/>
      </c>
      <c r="AS109" s="23" t="str">
        <f t="shared" ref="AS109" si="3315">MID($I$7,AS108,1)</f>
        <v/>
      </c>
      <c r="AT109" s="23" t="str">
        <f t="shared" ref="AT109" si="3316">MID($I$7,AT108,1)</f>
        <v/>
      </c>
      <c r="AU109" s="23" t="str">
        <f t="shared" ref="AU109" si="3317">MID($I$7,AU108,1)</f>
        <v/>
      </c>
      <c r="AV109" s="23" t="str">
        <f t="shared" ref="AV109" si="3318">MID($I$7,AV108,1)</f>
        <v/>
      </c>
      <c r="AW109" s="23" t="str">
        <f t="shared" ref="AW109" si="3319">MID($I$7,AW108,1)</f>
        <v/>
      </c>
      <c r="AX109" s="23" t="str">
        <f t="shared" ref="AX109" si="3320">MID($I$7,AX108,1)</f>
        <v/>
      </c>
      <c r="AY109" s="23" t="str">
        <f t="shared" ref="AY109" si="3321">MID($I$7,AY108,1)</f>
        <v/>
      </c>
      <c r="AZ109" s="23" t="str">
        <f t="shared" ref="AZ109" si="3322">MID($I$7,AZ108,1)</f>
        <v/>
      </c>
      <c r="BA109" s="23" t="str">
        <f t="shared" ref="BA109" si="3323">MID($I$7,BA108,1)</f>
        <v/>
      </c>
      <c r="BB109" s="23" t="str">
        <f t="shared" ref="BB109" si="3324">MID($I$7,BB108,1)</f>
        <v/>
      </c>
      <c r="BC109" s="23" t="str">
        <f t="shared" ref="BC109" si="3325">MID($I$7,BC108,1)</f>
        <v/>
      </c>
      <c r="BD109" s="23" t="str">
        <f t="shared" ref="BD109" si="3326">MID($I$7,BD108,1)</f>
        <v/>
      </c>
      <c r="BE109" s="23" t="str">
        <f t="shared" ref="BE109" si="3327">MID($I$7,BE108,1)</f>
        <v/>
      </c>
      <c r="BF109" s="23" t="str">
        <f t="shared" ref="BF109" si="3328">MID($I$7,BF108,1)</f>
        <v/>
      </c>
      <c r="BG109" s="23" t="str">
        <f t="shared" ref="BG109" si="3329">MID($I$7,BG108,1)</f>
        <v/>
      </c>
      <c r="BH109" s="23" t="str">
        <f t="shared" ref="BH109" si="3330">MID($I$7,BH108,1)</f>
        <v/>
      </c>
      <c r="BI109" s="23" t="str">
        <f t="shared" ref="BI109" si="3331">MID($I$7,BI108,1)</f>
        <v/>
      </c>
      <c r="BJ109" s="543" t="str">
        <f t="shared" ref="BJ109" si="3332">MID($I$7,BJ108,1)</f>
        <v/>
      </c>
      <c r="BK109" s="10" t="str">
        <f t="shared" ref="BK109" si="3333">MID($I$7,BK108,1)</f>
        <v/>
      </c>
      <c r="BL109" s="10" t="str">
        <f t="shared" ref="BL109" si="3334">MID($I$7,BL108,1)</f>
        <v/>
      </c>
      <c r="BM109" s="10" t="str">
        <f t="shared" ref="BM109" si="3335">MID($I$7,BM108,1)</f>
        <v/>
      </c>
      <c r="BN109" s="10" t="str">
        <f t="shared" ref="BN109" si="3336">MID($I$7,BN108,1)</f>
        <v/>
      </c>
      <c r="BO109" s="10" t="str">
        <f t="shared" ref="BO109" si="3337">MID($I$7,BO108,1)</f>
        <v/>
      </c>
      <c r="BP109" s="10" t="str">
        <f t="shared" ref="BP109" si="3338">MID($I$7,BP108,1)</f>
        <v/>
      </c>
      <c r="BQ109" s="10" t="str">
        <f t="shared" ref="BQ109" si="3339">MID($I$7,BQ108,1)</f>
        <v/>
      </c>
      <c r="BR109" s="10" t="str">
        <f t="shared" ref="BR109" si="3340">MID($I$7,BR108,1)</f>
        <v/>
      </c>
      <c r="BS109" s="10" t="str">
        <f t="shared" ref="BS109" si="3341">MID($I$7,BS108,1)</f>
        <v/>
      </c>
      <c r="BT109" s="10" t="str">
        <f t="shared" ref="BT109" si="3342">MID($I$7,BT108,1)</f>
        <v/>
      </c>
      <c r="BU109" s="10" t="str">
        <f t="shared" ref="BU109" si="3343">MID($I$7,BU108,1)</f>
        <v/>
      </c>
      <c r="BV109" s="10" t="str">
        <f t="shared" ref="BV109" si="3344">MID($I$7,BV108,1)</f>
        <v/>
      </c>
      <c r="BW109" s="10" t="str">
        <f t="shared" ref="BW109" si="3345">MID($I$7,BW108,1)</f>
        <v/>
      </c>
      <c r="BX109" s="10" t="str">
        <f t="shared" ref="BX109" si="3346">MID($I$7,BX108,1)</f>
        <v/>
      </c>
      <c r="BY109" s="10" t="str">
        <f t="shared" ref="BY109" si="3347">MID($I$7,BY108,1)</f>
        <v/>
      </c>
      <c r="BZ109" s="10" t="str">
        <f t="shared" ref="BZ109" si="3348">MID($I$7,BZ108,1)</f>
        <v/>
      </c>
      <c r="CA109" s="10" t="str">
        <f t="shared" ref="CA109" si="3349">MID($I$7,CA108,1)</f>
        <v/>
      </c>
      <c r="CB109" s="10" t="str">
        <f t="shared" ref="CB109" si="3350">MID($I$7,CB108,1)</f>
        <v/>
      </c>
      <c r="CC109" s="546" t="str">
        <f t="shared" ref="CC109" si="3351">MID($I$7,CC108,1)</f>
        <v/>
      </c>
      <c r="CD109" s="10" t="str">
        <f t="shared" ref="CD109" si="3352">MID($I$7,CD108,1)</f>
        <v/>
      </c>
      <c r="CE109" s="10" t="str">
        <f t="shared" ref="CE109" si="3353">MID($I$7,CE108,1)</f>
        <v/>
      </c>
      <c r="CF109" s="23" t="str">
        <f t="shared" ref="CF109" si="3354">MID($I$7,CF108,1)</f>
        <v/>
      </c>
      <c r="CG109" s="23" t="str">
        <f t="shared" ref="CG109" si="3355">MID($I$7,CG108,1)</f>
        <v/>
      </c>
      <c r="CH109" s="23" t="str">
        <f t="shared" ref="CH109" si="3356">MID($I$7,CH108,1)</f>
        <v/>
      </c>
      <c r="CI109" s="23" t="str">
        <f t="shared" ref="CI109" si="3357">MID($I$7,CI108,1)</f>
        <v/>
      </c>
      <c r="CJ109" s="23" t="str">
        <f t="shared" ref="CJ109" si="3358">MID($I$7,CJ108,1)</f>
        <v/>
      </c>
      <c r="CK109" s="23" t="str">
        <f t="shared" ref="CK109" si="3359">MID($I$7,CK108,1)</f>
        <v/>
      </c>
      <c r="CL109" s="23" t="str">
        <f t="shared" ref="CL109" si="3360">MID($I$7,CL108,1)</f>
        <v/>
      </c>
      <c r="CM109" s="23" t="str">
        <f t="shared" ref="CM109" si="3361">MID($I$7,CM108,1)</f>
        <v/>
      </c>
      <c r="CN109" s="23" t="str">
        <f t="shared" ref="CN109" si="3362">MID($I$7,CN108,1)</f>
        <v/>
      </c>
      <c r="CO109" s="23" t="str">
        <f t="shared" ref="CO109" si="3363">MID($I$7,CO108,1)</f>
        <v/>
      </c>
      <c r="CP109" s="23" t="str">
        <f t="shared" ref="CP109" si="3364">MID($I$7,CP108,1)</f>
        <v/>
      </c>
      <c r="CQ109" s="23" t="str">
        <f t="shared" ref="CQ109" si="3365">MID($I$7,CQ108,1)</f>
        <v/>
      </c>
      <c r="CR109" s="23" t="str">
        <f t="shared" ref="CR109" si="3366">MID($I$7,CR108,1)</f>
        <v/>
      </c>
      <c r="CS109" s="23" t="str">
        <f t="shared" ref="CS109" si="3367">MID($I$7,CS108,1)</f>
        <v/>
      </c>
      <c r="CT109" s="23" t="str">
        <f t="shared" ref="CT109" si="3368">MID($I$7,CT108,1)</f>
        <v/>
      </c>
      <c r="CU109" s="23" t="str">
        <f t="shared" ref="CU109" si="3369">MID($I$7,CU108,1)</f>
        <v/>
      </c>
      <c r="CV109" s="23" t="str">
        <f t="shared" ref="CV109" si="3370">MID($I$7,CV108,1)</f>
        <v/>
      </c>
      <c r="CW109" s="23" t="str">
        <f t="shared" ref="CW109" si="3371">MID($I$7,CW108,1)</f>
        <v/>
      </c>
      <c r="CX109" s="533">
        <f>CW108</f>
        <v>3400</v>
      </c>
    </row>
    <row r="110" spans="1:114">
      <c r="A110" s="533"/>
      <c r="B110" s="190" t="str">
        <f>IF(B109="","",IF(OR(B109="G",B109="C")=TRUE,"S",IF(OR(B109="A",B109="T")=TRUE,"W","/")))</f>
        <v/>
      </c>
      <c r="C110" s="23" t="str">
        <f t="shared" ref="C110:BN110" si="3372">IF(C109="","",IF(OR(C109="G",C109="C")=TRUE,"S",IF(OR(C109="A",C109="T")=TRUE,"W","/")))</f>
        <v/>
      </c>
      <c r="D110" s="23" t="str">
        <f t="shared" si="3372"/>
        <v/>
      </c>
      <c r="E110" s="23" t="str">
        <f t="shared" si="3372"/>
        <v/>
      </c>
      <c r="F110" s="23" t="str">
        <f t="shared" si="3372"/>
        <v/>
      </c>
      <c r="G110" s="23" t="str">
        <f t="shared" si="3372"/>
        <v/>
      </c>
      <c r="H110" s="23" t="str">
        <f t="shared" si="3372"/>
        <v/>
      </c>
      <c r="I110" s="23" t="str">
        <f t="shared" si="3372"/>
        <v/>
      </c>
      <c r="J110" s="23" t="str">
        <f t="shared" si="3372"/>
        <v/>
      </c>
      <c r="K110" s="23" t="str">
        <f t="shared" si="3372"/>
        <v/>
      </c>
      <c r="L110" s="23" t="str">
        <f t="shared" si="3372"/>
        <v/>
      </c>
      <c r="M110" s="23" t="str">
        <f t="shared" si="3372"/>
        <v/>
      </c>
      <c r="N110" s="23" t="str">
        <f t="shared" si="3372"/>
        <v/>
      </c>
      <c r="O110" s="23" t="str">
        <f t="shared" si="3372"/>
        <v/>
      </c>
      <c r="P110" s="23" t="str">
        <f t="shared" si="3372"/>
        <v/>
      </c>
      <c r="Q110" s="23" t="str">
        <f t="shared" si="3372"/>
        <v/>
      </c>
      <c r="R110" s="23" t="str">
        <f t="shared" si="3372"/>
        <v/>
      </c>
      <c r="S110" s="23" t="str">
        <f t="shared" si="3372"/>
        <v/>
      </c>
      <c r="T110" s="23" t="str">
        <f t="shared" si="3372"/>
        <v/>
      </c>
      <c r="U110" s="23" t="str">
        <f t="shared" si="3372"/>
        <v/>
      </c>
      <c r="V110" s="543" t="str">
        <f t="shared" si="3372"/>
        <v/>
      </c>
      <c r="W110" s="23" t="str">
        <f t="shared" si="3372"/>
        <v/>
      </c>
      <c r="X110" s="23" t="str">
        <f t="shared" si="3372"/>
        <v/>
      </c>
      <c r="Y110" s="23" t="str">
        <f t="shared" si="3372"/>
        <v/>
      </c>
      <c r="Z110" s="23" t="str">
        <f t="shared" si="3372"/>
        <v/>
      </c>
      <c r="AA110" s="23" t="str">
        <f t="shared" si="3372"/>
        <v/>
      </c>
      <c r="AB110" s="23" t="str">
        <f t="shared" si="3372"/>
        <v/>
      </c>
      <c r="AC110" s="23" t="str">
        <f t="shared" si="3372"/>
        <v/>
      </c>
      <c r="AD110" s="23" t="str">
        <f t="shared" si="3372"/>
        <v/>
      </c>
      <c r="AE110" s="23" t="str">
        <f t="shared" si="3372"/>
        <v/>
      </c>
      <c r="AF110" s="23" t="str">
        <f t="shared" si="3372"/>
        <v/>
      </c>
      <c r="AG110" s="23" t="str">
        <f t="shared" si="3372"/>
        <v/>
      </c>
      <c r="AH110" s="23" t="str">
        <f t="shared" si="3372"/>
        <v/>
      </c>
      <c r="AI110" s="23" t="str">
        <f t="shared" si="3372"/>
        <v/>
      </c>
      <c r="AJ110" s="23" t="str">
        <f t="shared" si="3372"/>
        <v/>
      </c>
      <c r="AK110" s="23" t="str">
        <f t="shared" si="3372"/>
        <v/>
      </c>
      <c r="AL110" s="23" t="str">
        <f t="shared" si="3372"/>
        <v/>
      </c>
      <c r="AM110" s="23" t="str">
        <f t="shared" si="3372"/>
        <v/>
      </c>
      <c r="AN110" s="23" t="str">
        <f t="shared" si="3372"/>
        <v/>
      </c>
      <c r="AO110" s="23" t="str">
        <f t="shared" si="3372"/>
        <v/>
      </c>
      <c r="AP110" s="543" t="str">
        <f t="shared" si="3372"/>
        <v/>
      </c>
      <c r="AQ110" s="10" t="str">
        <f t="shared" si="3372"/>
        <v/>
      </c>
      <c r="AR110" s="23" t="str">
        <f t="shared" si="3372"/>
        <v/>
      </c>
      <c r="AS110" s="23" t="str">
        <f t="shared" si="3372"/>
        <v/>
      </c>
      <c r="AT110" s="23" t="str">
        <f t="shared" si="3372"/>
        <v/>
      </c>
      <c r="AU110" s="23" t="str">
        <f t="shared" si="3372"/>
        <v/>
      </c>
      <c r="AV110" s="23" t="str">
        <f t="shared" si="3372"/>
        <v/>
      </c>
      <c r="AW110" s="23" t="str">
        <f t="shared" si="3372"/>
        <v/>
      </c>
      <c r="AX110" s="23" t="str">
        <f t="shared" si="3372"/>
        <v/>
      </c>
      <c r="AY110" s="23" t="str">
        <f t="shared" si="3372"/>
        <v/>
      </c>
      <c r="AZ110" s="23" t="str">
        <f t="shared" si="3372"/>
        <v/>
      </c>
      <c r="BA110" s="23" t="str">
        <f t="shared" si="3372"/>
        <v/>
      </c>
      <c r="BB110" s="23" t="str">
        <f t="shared" si="3372"/>
        <v/>
      </c>
      <c r="BC110" s="23" t="str">
        <f t="shared" si="3372"/>
        <v/>
      </c>
      <c r="BD110" s="23" t="str">
        <f t="shared" si="3372"/>
        <v/>
      </c>
      <c r="BE110" s="23" t="str">
        <f t="shared" si="3372"/>
        <v/>
      </c>
      <c r="BF110" s="23" t="str">
        <f t="shared" si="3372"/>
        <v/>
      </c>
      <c r="BG110" s="23" t="str">
        <f t="shared" si="3372"/>
        <v/>
      </c>
      <c r="BH110" s="23" t="str">
        <f t="shared" si="3372"/>
        <v/>
      </c>
      <c r="BI110" s="23" t="str">
        <f t="shared" si="3372"/>
        <v/>
      </c>
      <c r="BJ110" s="543" t="str">
        <f t="shared" si="3372"/>
        <v/>
      </c>
      <c r="BK110" s="10" t="str">
        <f t="shared" si="3372"/>
        <v/>
      </c>
      <c r="BL110" s="10" t="str">
        <f t="shared" si="3372"/>
        <v/>
      </c>
      <c r="BM110" s="10" t="str">
        <f t="shared" si="3372"/>
        <v/>
      </c>
      <c r="BN110" s="10" t="str">
        <f t="shared" si="3372"/>
        <v/>
      </c>
      <c r="BO110" s="10" t="str">
        <f t="shared" ref="BO110:CW110" si="3373">IF(BO109="","",IF(OR(BO109="G",BO109="C")=TRUE,"S",IF(OR(BO109="A",BO109="T")=TRUE,"W","/")))</f>
        <v/>
      </c>
      <c r="BP110" s="10" t="str">
        <f t="shared" si="3373"/>
        <v/>
      </c>
      <c r="BQ110" s="10" t="str">
        <f t="shared" si="3373"/>
        <v/>
      </c>
      <c r="BR110" s="10" t="str">
        <f t="shared" si="3373"/>
        <v/>
      </c>
      <c r="BS110" s="10" t="str">
        <f t="shared" si="3373"/>
        <v/>
      </c>
      <c r="BT110" s="10" t="str">
        <f t="shared" si="3373"/>
        <v/>
      </c>
      <c r="BU110" s="10" t="str">
        <f t="shared" si="3373"/>
        <v/>
      </c>
      <c r="BV110" s="10" t="str">
        <f t="shared" si="3373"/>
        <v/>
      </c>
      <c r="BW110" s="10" t="str">
        <f t="shared" si="3373"/>
        <v/>
      </c>
      <c r="BX110" s="10" t="str">
        <f t="shared" si="3373"/>
        <v/>
      </c>
      <c r="BY110" s="10" t="str">
        <f t="shared" si="3373"/>
        <v/>
      </c>
      <c r="BZ110" s="10" t="str">
        <f t="shared" si="3373"/>
        <v/>
      </c>
      <c r="CA110" s="10" t="str">
        <f t="shared" si="3373"/>
        <v/>
      </c>
      <c r="CB110" s="10" t="str">
        <f t="shared" si="3373"/>
        <v/>
      </c>
      <c r="CC110" s="546" t="str">
        <f t="shared" si="3373"/>
        <v/>
      </c>
      <c r="CD110" s="10" t="str">
        <f t="shared" si="3373"/>
        <v/>
      </c>
      <c r="CE110" s="10" t="str">
        <f t="shared" si="3373"/>
        <v/>
      </c>
      <c r="CF110" s="23" t="str">
        <f t="shared" si="3373"/>
        <v/>
      </c>
      <c r="CG110" s="23" t="str">
        <f t="shared" si="3373"/>
        <v/>
      </c>
      <c r="CH110" s="23" t="str">
        <f t="shared" si="3373"/>
        <v/>
      </c>
      <c r="CI110" s="23" t="str">
        <f t="shared" si="3373"/>
        <v/>
      </c>
      <c r="CJ110" s="23" t="str">
        <f t="shared" si="3373"/>
        <v/>
      </c>
      <c r="CK110" s="23" t="str">
        <f t="shared" si="3373"/>
        <v/>
      </c>
      <c r="CL110" s="23" t="str">
        <f t="shared" si="3373"/>
        <v/>
      </c>
      <c r="CM110" s="23" t="str">
        <f t="shared" si="3373"/>
        <v/>
      </c>
      <c r="CN110" s="23" t="str">
        <f t="shared" si="3373"/>
        <v/>
      </c>
      <c r="CO110" s="23" t="str">
        <f t="shared" si="3373"/>
        <v/>
      </c>
      <c r="CP110" s="23" t="str">
        <f t="shared" si="3373"/>
        <v/>
      </c>
      <c r="CQ110" s="23" t="str">
        <f t="shared" si="3373"/>
        <v/>
      </c>
      <c r="CR110" s="23" t="str">
        <f t="shared" si="3373"/>
        <v/>
      </c>
      <c r="CS110" s="23" t="str">
        <f t="shared" si="3373"/>
        <v/>
      </c>
      <c r="CT110" s="23" t="str">
        <f t="shared" si="3373"/>
        <v/>
      </c>
      <c r="CU110" s="23" t="str">
        <f t="shared" si="3373"/>
        <v/>
      </c>
      <c r="CV110" s="23" t="str">
        <f t="shared" si="3373"/>
        <v/>
      </c>
      <c r="CW110" s="23" t="str">
        <f t="shared" si="3373"/>
        <v/>
      </c>
      <c r="CX110" s="533"/>
    </row>
    <row r="111" spans="1:114" s="510" customFormat="1">
      <c r="A111" s="532"/>
      <c r="B111" s="530">
        <f>$A112</f>
        <v>3401</v>
      </c>
      <c r="C111" s="509">
        <f t="shared" ref="C111:AH111" si="3374">$A112+B$9</f>
        <v>3402</v>
      </c>
      <c r="D111" s="509">
        <f t="shared" si="3374"/>
        <v>3403</v>
      </c>
      <c r="E111" s="509">
        <f t="shared" si="3374"/>
        <v>3404</v>
      </c>
      <c r="F111" s="509">
        <f t="shared" si="3374"/>
        <v>3405</v>
      </c>
      <c r="G111" s="509">
        <f t="shared" si="3374"/>
        <v>3406</v>
      </c>
      <c r="H111" s="509">
        <f t="shared" si="3374"/>
        <v>3407</v>
      </c>
      <c r="I111" s="509">
        <f t="shared" si="3374"/>
        <v>3408</v>
      </c>
      <c r="J111" s="509">
        <f t="shared" si="3374"/>
        <v>3409</v>
      </c>
      <c r="K111" s="509">
        <f t="shared" si="3374"/>
        <v>3410</v>
      </c>
      <c r="L111" s="509">
        <f t="shared" si="3374"/>
        <v>3411</v>
      </c>
      <c r="M111" s="509">
        <f t="shared" si="3374"/>
        <v>3412</v>
      </c>
      <c r="N111" s="509">
        <f t="shared" si="3374"/>
        <v>3413</v>
      </c>
      <c r="O111" s="509">
        <f t="shared" si="3374"/>
        <v>3414</v>
      </c>
      <c r="P111" s="509">
        <f t="shared" si="3374"/>
        <v>3415</v>
      </c>
      <c r="Q111" s="509">
        <f t="shared" si="3374"/>
        <v>3416</v>
      </c>
      <c r="R111" s="509">
        <f t="shared" si="3374"/>
        <v>3417</v>
      </c>
      <c r="S111" s="509">
        <f t="shared" si="3374"/>
        <v>3418</v>
      </c>
      <c r="T111" s="509">
        <f t="shared" si="3374"/>
        <v>3419</v>
      </c>
      <c r="U111" s="509">
        <f t="shared" si="3374"/>
        <v>3420</v>
      </c>
      <c r="V111" s="544">
        <f t="shared" si="3374"/>
        <v>3421</v>
      </c>
      <c r="W111" s="509">
        <f t="shared" si="3374"/>
        <v>3422</v>
      </c>
      <c r="X111" s="509">
        <f t="shared" si="3374"/>
        <v>3423</v>
      </c>
      <c r="Y111" s="509">
        <f t="shared" si="3374"/>
        <v>3424</v>
      </c>
      <c r="Z111" s="509">
        <f t="shared" si="3374"/>
        <v>3425</v>
      </c>
      <c r="AA111" s="509">
        <f t="shared" si="3374"/>
        <v>3426</v>
      </c>
      <c r="AB111" s="509">
        <f t="shared" si="3374"/>
        <v>3427</v>
      </c>
      <c r="AC111" s="509">
        <f t="shared" si="3374"/>
        <v>3428</v>
      </c>
      <c r="AD111" s="509">
        <f t="shared" si="3374"/>
        <v>3429</v>
      </c>
      <c r="AE111" s="509">
        <f t="shared" si="3374"/>
        <v>3430</v>
      </c>
      <c r="AF111" s="509">
        <f t="shared" si="3374"/>
        <v>3431</v>
      </c>
      <c r="AG111" s="509">
        <f t="shared" si="3374"/>
        <v>3432</v>
      </c>
      <c r="AH111" s="509">
        <f t="shared" si="3374"/>
        <v>3433</v>
      </c>
      <c r="AI111" s="509">
        <f t="shared" ref="AI111:BN111" si="3375">$A112+AH$9</f>
        <v>3434</v>
      </c>
      <c r="AJ111" s="509">
        <f t="shared" si="3375"/>
        <v>3435</v>
      </c>
      <c r="AK111" s="509">
        <f t="shared" si="3375"/>
        <v>3436</v>
      </c>
      <c r="AL111" s="509">
        <f t="shared" si="3375"/>
        <v>3437</v>
      </c>
      <c r="AM111" s="509">
        <f t="shared" si="3375"/>
        <v>3438</v>
      </c>
      <c r="AN111" s="509">
        <f t="shared" si="3375"/>
        <v>3439</v>
      </c>
      <c r="AO111" s="509">
        <f t="shared" si="3375"/>
        <v>3440</v>
      </c>
      <c r="AP111" s="544">
        <f t="shared" si="3375"/>
        <v>3441</v>
      </c>
      <c r="AQ111" s="531">
        <f t="shared" si="3375"/>
        <v>3442</v>
      </c>
      <c r="AR111" s="509">
        <f t="shared" si="3375"/>
        <v>3443</v>
      </c>
      <c r="AS111" s="509">
        <f t="shared" si="3375"/>
        <v>3444</v>
      </c>
      <c r="AT111" s="509">
        <f t="shared" si="3375"/>
        <v>3445</v>
      </c>
      <c r="AU111" s="509">
        <f t="shared" si="3375"/>
        <v>3446</v>
      </c>
      <c r="AV111" s="509">
        <f t="shared" si="3375"/>
        <v>3447</v>
      </c>
      <c r="AW111" s="509">
        <f t="shared" si="3375"/>
        <v>3448</v>
      </c>
      <c r="AX111" s="509">
        <f t="shared" si="3375"/>
        <v>3449</v>
      </c>
      <c r="AY111" s="509">
        <f t="shared" si="3375"/>
        <v>3450</v>
      </c>
      <c r="AZ111" s="509">
        <f t="shared" si="3375"/>
        <v>3451</v>
      </c>
      <c r="BA111" s="509">
        <f t="shared" si="3375"/>
        <v>3452</v>
      </c>
      <c r="BB111" s="509">
        <f t="shared" si="3375"/>
        <v>3453</v>
      </c>
      <c r="BC111" s="509">
        <f t="shared" si="3375"/>
        <v>3454</v>
      </c>
      <c r="BD111" s="509">
        <f t="shared" si="3375"/>
        <v>3455</v>
      </c>
      <c r="BE111" s="509">
        <f t="shared" si="3375"/>
        <v>3456</v>
      </c>
      <c r="BF111" s="509">
        <f t="shared" si="3375"/>
        <v>3457</v>
      </c>
      <c r="BG111" s="509">
        <f t="shared" si="3375"/>
        <v>3458</v>
      </c>
      <c r="BH111" s="509">
        <f t="shared" si="3375"/>
        <v>3459</v>
      </c>
      <c r="BI111" s="509">
        <f t="shared" si="3375"/>
        <v>3460</v>
      </c>
      <c r="BJ111" s="544">
        <f t="shared" si="3375"/>
        <v>3461</v>
      </c>
      <c r="BK111" s="531">
        <f t="shared" si="3375"/>
        <v>3462</v>
      </c>
      <c r="BL111" s="531">
        <f t="shared" si="3375"/>
        <v>3463</v>
      </c>
      <c r="BM111" s="531">
        <f t="shared" si="3375"/>
        <v>3464</v>
      </c>
      <c r="BN111" s="531">
        <f t="shared" si="3375"/>
        <v>3465</v>
      </c>
      <c r="BO111" s="531">
        <f t="shared" ref="BO111:CT111" si="3376">$A112+BN$9</f>
        <v>3466</v>
      </c>
      <c r="BP111" s="531">
        <f t="shared" si="3376"/>
        <v>3467</v>
      </c>
      <c r="BQ111" s="531">
        <f t="shared" si="3376"/>
        <v>3468</v>
      </c>
      <c r="BR111" s="531">
        <f t="shared" si="3376"/>
        <v>3469</v>
      </c>
      <c r="BS111" s="531">
        <f t="shared" si="3376"/>
        <v>3470</v>
      </c>
      <c r="BT111" s="531">
        <f t="shared" si="3376"/>
        <v>3471</v>
      </c>
      <c r="BU111" s="531">
        <f t="shared" si="3376"/>
        <v>3472</v>
      </c>
      <c r="BV111" s="531">
        <f t="shared" si="3376"/>
        <v>3473</v>
      </c>
      <c r="BW111" s="531">
        <f t="shared" si="3376"/>
        <v>3474</v>
      </c>
      <c r="BX111" s="531">
        <f t="shared" si="3376"/>
        <v>3475</v>
      </c>
      <c r="BY111" s="531">
        <f t="shared" si="3376"/>
        <v>3476</v>
      </c>
      <c r="BZ111" s="531">
        <f t="shared" si="3376"/>
        <v>3477</v>
      </c>
      <c r="CA111" s="531">
        <f t="shared" si="3376"/>
        <v>3478</v>
      </c>
      <c r="CB111" s="531">
        <f t="shared" si="3376"/>
        <v>3479</v>
      </c>
      <c r="CC111" s="547">
        <f t="shared" si="3376"/>
        <v>3480</v>
      </c>
      <c r="CD111" s="531">
        <f t="shared" si="3376"/>
        <v>3481</v>
      </c>
      <c r="CE111" s="531">
        <f t="shared" si="3376"/>
        <v>3482</v>
      </c>
      <c r="CF111" s="509">
        <f t="shared" si="3376"/>
        <v>3483</v>
      </c>
      <c r="CG111" s="509">
        <f t="shared" si="3376"/>
        <v>3484</v>
      </c>
      <c r="CH111" s="509">
        <f t="shared" si="3376"/>
        <v>3485</v>
      </c>
      <c r="CI111" s="509">
        <f t="shared" si="3376"/>
        <v>3486</v>
      </c>
      <c r="CJ111" s="509">
        <f t="shared" si="3376"/>
        <v>3487</v>
      </c>
      <c r="CK111" s="509">
        <f t="shared" si="3376"/>
        <v>3488</v>
      </c>
      <c r="CL111" s="509">
        <f t="shared" si="3376"/>
        <v>3489</v>
      </c>
      <c r="CM111" s="509">
        <f t="shared" si="3376"/>
        <v>3490</v>
      </c>
      <c r="CN111" s="509">
        <f t="shared" si="3376"/>
        <v>3491</v>
      </c>
      <c r="CO111" s="509">
        <f t="shared" si="3376"/>
        <v>3492</v>
      </c>
      <c r="CP111" s="509">
        <f t="shared" si="3376"/>
        <v>3493</v>
      </c>
      <c r="CQ111" s="509">
        <f t="shared" si="3376"/>
        <v>3494</v>
      </c>
      <c r="CR111" s="509">
        <f t="shared" si="3376"/>
        <v>3495</v>
      </c>
      <c r="CS111" s="509">
        <f t="shared" si="3376"/>
        <v>3496</v>
      </c>
      <c r="CT111" s="509">
        <f t="shared" si="3376"/>
        <v>3497</v>
      </c>
      <c r="CU111" s="509">
        <f t="shared" ref="CU111:CW111" si="3377">$A112+CT$9</f>
        <v>3498</v>
      </c>
      <c r="CV111" s="509">
        <f t="shared" si="3377"/>
        <v>3499</v>
      </c>
      <c r="CW111" s="509">
        <f t="shared" si="3377"/>
        <v>3500</v>
      </c>
      <c r="CX111" s="532"/>
      <c r="CZ111" s="508"/>
      <c r="DE111" s="508"/>
      <c r="DF111" s="508"/>
      <c r="DG111" s="508"/>
      <c r="DH111" s="508"/>
      <c r="DI111" s="508"/>
      <c r="DJ111" s="508"/>
    </row>
    <row r="112" spans="1:114">
      <c r="A112" s="533">
        <v>3401</v>
      </c>
      <c r="B112" s="190" t="str">
        <f>MID($I$7,B111,1)</f>
        <v/>
      </c>
      <c r="C112" s="23" t="str">
        <f t="shared" ref="C112" si="3378">MID($I$7,C111,1)</f>
        <v/>
      </c>
      <c r="D112" s="23" t="str">
        <f t="shared" ref="D112" si="3379">MID($I$7,D111,1)</f>
        <v/>
      </c>
      <c r="E112" s="23" t="str">
        <f t="shared" ref="E112" si="3380">MID($I$7,E111,1)</f>
        <v/>
      </c>
      <c r="F112" s="23" t="str">
        <f t="shared" ref="F112" si="3381">MID($I$7,F111,1)</f>
        <v/>
      </c>
      <c r="G112" s="23" t="str">
        <f t="shared" ref="G112" si="3382">MID($I$7,G111,1)</f>
        <v/>
      </c>
      <c r="H112" s="23" t="str">
        <f t="shared" ref="H112" si="3383">MID($I$7,H111,1)</f>
        <v/>
      </c>
      <c r="I112" s="23" t="str">
        <f t="shared" ref="I112" si="3384">MID($I$7,I111,1)</f>
        <v/>
      </c>
      <c r="J112" s="23" t="str">
        <f t="shared" ref="J112" si="3385">MID($I$7,J111,1)</f>
        <v/>
      </c>
      <c r="K112" s="23" t="str">
        <f t="shared" ref="K112" si="3386">MID($I$7,K111,1)</f>
        <v/>
      </c>
      <c r="L112" s="23" t="str">
        <f t="shared" ref="L112" si="3387">MID($I$7,L111,1)</f>
        <v/>
      </c>
      <c r="M112" s="23" t="str">
        <f t="shared" ref="M112" si="3388">MID($I$7,M111,1)</f>
        <v/>
      </c>
      <c r="N112" s="23" t="str">
        <f t="shared" ref="N112" si="3389">MID($I$7,N111,1)</f>
        <v/>
      </c>
      <c r="O112" s="23" t="str">
        <f t="shared" ref="O112" si="3390">MID($I$7,O111,1)</f>
        <v/>
      </c>
      <c r="P112" s="23" t="str">
        <f t="shared" ref="P112" si="3391">MID($I$7,P111,1)</f>
        <v/>
      </c>
      <c r="Q112" s="23" t="str">
        <f t="shared" ref="Q112" si="3392">MID($I$7,Q111,1)</f>
        <v/>
      </c>
      <c r="R112" s="23" t="str">
        <f t="shared" ref="R112" si="3393">MID($I$7,R111,1)</f>
        <v/>
      </c>
      <c r="S112" s="23" t="str">
        <f t="shared" ref="S112" si="3394">MID($I$7,S111,1)</f>
        <v/>
      </c>
      <c r="T112" s="23" t="str">
        <f t="shared" ref="T112" si="3395">MID($I$7,T111,1)</f>
        <v/>
      </c>
      <c r="U112" s="23" t="str">
        <f t="shared" ref="U112" si="3396">MID($I$7,U111,1)</f>
        <v/>
      </c>
      <c r="V112" s="543" t="str">
        <f t="shared" ref="V112" si="3397">MID($I$7,V111,1)</f>
        <v/>
      </c>
      <c r="W112" s="23" t="str">
        <f t="shared" ref="W112" si="3398">MID($I$7,W111,1)</f>
        <v/>
      </c>
      <c r="X112" s="23" t="str">
        <f t="shared" ref="X112" si="3399">MID($I$7,X111,1)</f>
        <v/>
      </c>
      <c r="Y112" s="23" t="str">
        <f t="shared" ref="Y112" si="3400">MID($I$7,Y111,1)</f>
        <v/>
      </c>
      <c r="Z112" s="23" t="str">
        <f t="shared" ref="Z112" si="3401">MID($I$7,Z111,1)</f>
        <v/>
      </c>
      <c r="AA112" s="23" t="str">
        <f t="shared" ref="AA112" si="3402">MID($I$7,AA111,1)</f>
        <v/>
      </c>
      <c r="AB112" s="23" t="str">
        <f t="shared" ref="AB112" si="3403">MID($I$7,AB111,1)</f>
        <v/>
      </c>
      <c r="AC112" s="23" t="str">
        <f t="shared" ref="AC112" si="3404">MID($I$7,AC111,1)</f>
        <v/>
      </c>
      <c r="AD112" s="23" t="str">
        <f t="shared" ref="AD112" si="3405">MID($I$7,AD111,1)</f>
        <v/>
      </c>
      <c r="AE112" s="23" t="str">
        <f t="shared" ref="AE112" si="3406">MID($I$7,AE111,1)</f>
        <v/>
      </c>
      <c r="AF112" s="23" t="str">
        <f t="shared" ref="AF112" si="3407">MID($I$7,AF111,1)</f>
        <v/>
      </c>
      <c r="AG112" s="23" t="str">
        <f t="shared" ref="AG112" si="3408">MID($I$7,AG111,1)</f>
        <v/>
      </c>
      <c r="AH112" s="23" t="str">
        <f t="shared" ref="AH112" si="3409">MID($I$7,AH111,1)</f>
        <v/>
      </c>
      <c r="AI112" s="23" t="str">
        <f t="shared" ref="AI112" si="3410">MID($I$7,AI111,1)</f>
        <v/>
      </c>
      <c r="AJ112" s="23" t="str">
        <f t="shared" ref="AJ112" si="3411">MID($I$7,AJ111,1)</f>
        <v/>
      </c>
      <c r="AK112" s="23" t="str">
        <f t="shared" ref="AK112" si="3412">MID($I$7,AK111,1)</f>
        <v/>
      </c>
      <c r="AL112" s="23" t="str">
        <f t="shared" ref="AL112" si="3413">MID($I$7,AL111,1)</f>
        <v/>
      </c>
      <c r="AM112" s="23" t="str">
        <f t="shared" ref="AM112" si="3414">MID($I$7,AM111,1)</f>
        <v/>
      </c>
      <c r="AN112" s="23" t="str">
        <f t="shared" ref="AN112" si="3415">MID($I$7,AN111,1)</f>
        <v/>
      </c>
      <c r="AO112" s="23" t="str">
        <f t="shared" ref="AO112" si="3416">MID($I$7,AO111,1)</f>
        <v/>
      </c>
      <c r="AP112" s="543" t="str">
        <f t="shared" ref="AP112" si="3417">MID($I$7,AP111,1)</f>
        <v/>
      </c>
      <c r="AQ112" s="10" t="str">
        <f t="shared" ref="AQ112" si="3418">MID($I$7,AQ111,1)</f>
        <v/>
      </c>
      <c r="AR112" s="23" t="str">
        <f t="shared" ref="AR112" si="3419">MID($I$7,AR111,1)</f>
        <v/>
      </c>
      <c r="AS112" s="23" t="str">
        <f t="shared" ref="AS112" si="3420">MID($I$7,AS111,1)</f>
        <v/>
      </c>
      <c r="AT112" s="23" t="str">
        <f t="shared" ref="AT112" si="3421">MID($I$7,AT111,1)</f>
        <v/>
      </c>
      <c r="AU112" s="23" t="str">
        <f t="shared" ref="AU112" si="3422">MID($I$7,AU111,1)</f>
        <v/>
      </c>
      <c r="AV112" s="23" t="str">
        <f t="shared" ref="AV112" si="3423">MID($I$7,AV111,1)</f>
        <v/>
      </c>
      <c r="AW112" s="23" t="str">
        <f t="shared" ref="AW112" si="3424">MID($I$7,AW111,1)</f>
        <v/>
      </c>
      <c r="AX112" s="23" t="str">
        <f t="shared" ref="AX112" si="3425">MID($I$7,AX111,1)</f>
        <v/>
      </c>
      <c r="AY112" s="23" t="str">
        <f t="shared" ref="AY112" si="3426">MID($I$7,AY111,1)</f>
        <v/>
      </c>
      <c r="AZ112" s="23" t="str">
        <f t="shared" ref="AZ112" si="3427">MID($I$7,AZ111,1)</f>
        <v/>
      </c>
      <c r="BA112" s="23" t="str">
        <f t="shared" ref="BA112" si="3428">MID($I$7,BA111,1)</f>
        <v/>
      </c>
      <c r="BB112" s="23" t="str">
        <f t="shared" ref="BB112" si="3429">MID($I$7,BB111,1)</f>
        <v/>
      </c>
      <c r="BC112" s="23" t="str">
        <f t="shared" ref="BC112" si="3430">MID($I$7,BC111,1)</f>
        <v/>
      </c>
      <c r="BD112" s="23" t="str">
        <f t="shared" ref="BD112" si="3431">MID($I$7,BD111,1)</f>
        <v/>
      </c>
      <c r="BE112" s="23" t="str">
        <f t="shared" ref="BE112" si="3432">MID($I$7,BE111,1)</f>
        <v/>
      </c>
      <c r="BF112" s="23" t="str">
        <f t="shared" ref="BF112" si="3433">MID($I$7,BF111,1)</f>
        <v/>
      </c>
      <c r="BG112" s="23" t="str">
        <f t="shared" ref="BG112" si="3434">MID($I$7,BG111,1)</f>
        <v/>
      </c>
      <c r="BH112" s="23" t="str">
        <f t="shared" ref="BH112" si="3435">MID($I$7,BH111,1)</f>
        <v/>
      </c>
      <c r="BI112" s="23" t="str">
        <f t="shared" ref="BI112" si="3436">MID($I$7,BI111,1)</f>
        <v/>
      </c>
      <c r="BJ112" s="543" t="str">
        <f t="shared" ref="BJ112" si="3437">MID($I$7,BJ111,1)</f>
        <v/>
      </c>
      <c r="BK112" s="10" t="str">
        <f t="shared" ref="BK112" si="3438">MID($I$7,BK111,1)</f>
        <v/>
      </c>
      <c r="BL112" s="10" t="str">
        <f t="shared" ref="BL112" si="3439">MID($I$7,BL111,1)</f>
        <v/>
      </c>
      <c r="BM112" s="10" t="str">
        <f t="shared" ref="BM112" si="3440">MID($I$7,BM111,1)</f>
        <v/>
      </c>
      <c r="BN112" s="10" t="str">
        <f t="shared" ref="BN112" si="3441">MID($I$7,BN111,1)</f>
        <v/>
      </c>
      <c r="BO112" s="10" t="str">
        <f t="shared" ref="BO112" si="3442">MID($I$7,BO111,1)</f>
        <v/>
      </c>
      <c r="BP112" s="10" t="str">
        <f t="shared" ref="BP112" si="3443">MID($I$7,BP111,1)</f>
        <v/>
      </c>
      <c r="BQ112" s="10" t="str">
        <f t="shared" ref="BQ112" si="3444">MID($I$7,BQ111,1)</f>
        <v/>
      </c>
      <c r="BR112" s="10" t="str">
        <f t="shared" ref="BR112" si="3445">MID($I$7,BR111,1)</f>
        <v/>
      </c>
      <c r="BS112" s="10" t="str">
        <f t="shared" ref="BS112" si="3446">MID($I$7,BS111,1)</f>
        <v/>
      </c>
      <c r="BT112" s="10" t="str">
        <f t="shared" ref="BT112" si="3447">MID($I$7,BT111,1)</f>
        <v/>
      </c>
      <c r="BU112" s="10" t="str">
        <f t="shared" ref="BU112" si="3448">MID($I$7,BU111,1)</f>
        <v/>
      </c>
      <c r="BV112" s="10" t="str">
        <f t="shared" ref="BV112" si="3449">MID($I$7,BV111,1)</f>
        <v/>
      </c>
      <c r="BW112" s="10" t="str">
        <f t="shared" ref="BW112" si="3450">MID($I$7,BW111,1)</f>
        <v/>
      </c>
      <c r="BX112" s="10" t="str">
        <f t="shared" ref="BX112" si="3451">MID($I$7,BX111,1)</f>
        <v/>
      </c>
      <c r="BY112" s="10" t="str">
        <f t="shared" ref="BY112" si="3452">MID($I$7,BY111,1)</f>
        <v/>
      </c>
      <c r="BZ112" s="10" t="str">
        <f t="shared" ref="BZ112" si="3453">MID($I$7,BZ111,1)</f>
        <v/>
      </c>
      <c r="CA112" s="10" t="str">
        <f t="shared" ref="CA112" si="3454">MID($I$7,CA111,1)</f>
        <v/>
      </c>
      <c r="CB112" s="10" t="str">
        <f t="shared" ref="CB112" si="3455">MID($I$7,CB111,1)</f>
        <v/>
      </c>
      <c r="CC112" s="546" t="str">
        <f t="shared" ref="CC112" si="3456">MID($I$7,CC111,1)</f>
        <v/>
      </c>
      <c r="CD112" s="10" t="str">
        <f t="shared" ref="CD112" si="3457">MID($I$7,CD111,1)</f>
        <v/>
      </c>
      <c r="CE112" s="10" t="str">
        <f t="shared" ref="CE112" si="3458">MID($I$7,CE111,1)</f>
        <v/>
      </c>
      <c r="CF112" s="23" t="str">
        <f t="shared" ref="CF112" si="3459">MID($I$7,CF111,1)</f>
        <v/>
      </c>
      <c r="CG112" s="23" t="str">
        <f t="shared" ref="CG112" si="3460">MID($I$7,CG111,1)</f>
        <v/>
      </c>
      <c r="CH112" s="23" t="str">
        <f t="shared" ref="CH112" si="3461">MID($I$7,CH111,1)</f>
        <v/>
      </c>
      <c r="CI112" s="23" t="str">
        <f t="shared" ref="CI112" si="3462">MID($I$7,CI111,1)</f>
        <v/>
      </c>
      <c r="CJ112" s="23" t="str">
        <f t="shared" ref="CJ112" si="3463">MID($I$7,CJ111,1)</f>
        <v/>
      </c>
      <c r="CK112" s="23" t="str">
        <f t="shared" ref="CK112" si="3464">MID($I$7,CK111,1)</f>
        <v/>
      </c>
      <c r="CL112" s="23" t="str">
        <f t="shared" ref="CL112" si="3465">MID($I$7,CL111,1)</f>
        <v/>
      </c>
      <c r="CM112" s="23" t="str">
        <f t="shared" ref="CM112" si="3466">MID($I$7,CM111,1)</f>
        <v/>
      </c>
      <c r="CN112" s="23" t="str">
        <f t="shared" ref="CN112" si="3467">MID($I$7,CN111,1)</f>
        <v/>
      </c>
      <c r="CO112" s="23" t="str">
        <f t="shared" ref="CO112" si="3468">MID($I$7,CO111,1)</f>
        <v/>
      </c>
      <c r="CP112" s="23" t="str">
        <f t="shared" ref="CP112" si="3469">MID($I$7,CP111,1)</f>
        <v/>
      </c>
      <c r="CQ112" s="23" t="str">
        <f t="shared" ref="CQ112" si="3470">MID($I$7,CQ111,1)</f>
        <v/>
      </c>
      <c r="CR112" s="23" t="str">
        <f t="shared" ref="CR112" si="3471">MID($I$7,CR111,1)</f>
        <v/>
      </c>
      <c r="CS112" s="23" t="str">
        <f t="shared" ref="CS112" si="3472">MID($I$7,CS111,1)</f>
        <v/>
      </c>
      <c r="CT112" s="23" t="str">
        <f t="shared" ref="CT112" si="3473">MID($I$7,CT111,1)</f>
        <v/>
      </c>
      <c r="CU112" s="23" t="str">
        <f t="shared" ref="CU112" si="3474">MID($I$7,CU111,1)</f>
        <v/>
      </c>
      <c r="CV112" s="23" t="str">
        <f t="shared" ref="CV112" si="3475">MID($I$7,CV111,1)</f>
        <v/>
      </c>
      <c r="CW112" s="23" t="str">
        <f t="shared" ref="CW112" si="3476">MID($I$7,CW111,1)</f>
        <v/>
      </c>
      <c r="CX112" s="533">
        <f>CW111</f>
        <v>3500</v>
      </c>
    </row>
    <row r="113" spans="1:114">
      <c r="A113" s="533"/>
      <c r="B113" s="190" t="str">
        <f>IF(B112="","",IF(OR(B112="G",B112="C")=TRUE,"S",IF(OR(B112="A",B112="T")=TRUE,"W","/")))</f>
        <v/>
      </c>
      <c r="C113" s="23" t="str">
        <f t="shared" ref="C113:BN113" si="3477">IF(C112="","",IF(OR(C112="G",C112="C")=TRUE,"S",IF(OR(C112="A",C112="T")=TRUE,"W","/")))</f>
        <v/>
      </c>
      <c r="D113" s="23" t="str">
        <f t="shared" si="3477"/>
        <v/>
      </c>
      <c r="E113" s="23" t="str">
        <f t="shared" si="3477"/>
        <v/>
      </c>
      <c r="F113" s="23" t="str">
        <f t="shared" si="3477"/>
        <v/>
      </c>
      <c r="G113" s="23" t="str">
        <f t="shared" si="3477"/>
        <v/>
      </c>
      <c r="H113" s="23" t="str">
        <f t="shared" si="3477"/>
        <v/>
      </c>
      <c r="I113" s="23" t="str">
        <f t="shared" si="3477"/>
        <v/>
      </c>
      <c r="J113" s="23" t="str">
        <f t="shared" si="3477"/>
        <v/>
      </c>
      <c r="K113" s="23" t="str">
        <f t="shared" si="3477"/>
        <v/>
      </c>
      <c r="L113" s="23" t="str">
        <f t="shared" si="3477"/>
        <v/>
      </c>
      <c r="M113" s="23" t="str">
        <f t="shared" si="3477"/>
        <v/>
      </c>
      <c r="N113" s="23" t="str">
        <f t="shared" si="3477"/>
        <v/>
      </c>
      <c r="O113" s="23" t="str">
        <f t="shared" si="3477"/>
        <v/>
      </c>
      <c r="P113" s="23" t="str">
        <f t="shared" si="3477"/>
        <v/>
      </c>
      <c r="Q113" s="23" t="str">
        <f t="shared" si="3477"/>
        <v/>
      </c>
      <c r="R113" s="23" t="str">
        <f t="shared" si="3477"/>
        <v/>
      </c>
      <c r="S113" s="23" t="str">
        <f t="shared" si="3477"/>
        <v/>
      </c>
      <c r="T113" s="23" t="str">
        <f t="shared" si="3477"/>
        <v/>
      </c>
      <c r="U113" s="23" t="str">
        <f t="shared" si="3477"/>
        <v/>
      </c>
      <c r="V113" s="543" t="str">
        <f t="shared" si="3477"/>
        <v/>
      </c>
      <c r="W113" s="23" t="str">
        <f t="shared" si="3477"/>
        <v/>
      </c>
      <c r="X113" s="23" t="str">
        <f t="shared" si="3477"/>
        <v/>
      </c>
      <c r="Y113" s="23" t="str">
        <f t="shared" si="3477"/>
        <v/>
      </c>
      <c r="Z113" s="23" t="str">
        <f t="shared" si="3477"/>
        <v/>
      </c>
      <c r="AA113" s="23" t="str">
        <f t="shared" si="3477"/>
        <v/>
      </c>
      <c r="AB113" s="23" t="str">
        <f t="shared" si="3477"/>
        <v/>
      </c>
      <c r="AC113" s="23" t="str">
        <f t="shared" si="3477"/>
        <v/>
      </c>
      <c r="AD113" s="23" t="str">
        <f t="shared" si="3477"/>
        <v/>
      </c>
      <c r="AE113" s="23" t="str">
        <f t="shared" si="3477"/>
        <v/>
      </c>
      <c r="AF113" s="23" t="str">
        <f t="shared" si="3477"/>
        <v/>
      </c>
      <c r="AG113" s="23" t="str">
        <f t="shared" si="3477"/>
        <v/>
      </c>
      <c r="AH113" s="23" t="str">
        <f t="shared" si="3477"/>
        <v/>
      </c>
      <c r="AI113" s="23" t="str">
        <f t="shared" si="3477"/>
        <v/>
      </c>
      <c r="AJ113" s="23" t="str">
        <f t="shared" si="3477"/>
        <v/>
      </c>
      <c r="AK113" s="23" t="str">
        <f t="shared" si="3477"/>
        <v/>
      </c>
      <c r="AL113" s="23" t="str">
        <f t="shared" si="3477"/>
        <v/>
      </c>
      <c r="AM113" s="23" t="str">
        <f t="shared" si="3477"/>
        <v/>
      </c>
      <c r="AN113" s="23" t="str">
        <f t="shared" si="3477"/>
        <v/>
      </c>
      <c r="AO113" s="23" t="str">
        <f t="shared" si="3477"/>
        <v/>
      </c>
      <c r="AP113" s="543" t="str">
        <f t="shared" si="3477"/>
        <v/>
      </c>
      <c r="AQ113" s="10" t="str">
        <f t="shared" si="3477"/>
        <v/>
      </c>
      <c r="AR113" s="23" t="str">
        <f t="shared" si="3477"/>
        <v/>
      </c>
      <c r="AS113" s="23" t="str">
        <f t="shared" si="3477"/>
        <v/>
      </c>
      <c r="AT113" s="23" t="str">
        <f t="shared" si="3477"/>
        <v/>
      </c>
      <c r="AU113" s="23" t="str">
        <f t="shared" si="3477"/>
        <v/>
      </c>
      <c r="AV113" s="23" t="str">
        <f t="shared" si="3477"/>
        <v/>
      </c>
      <c r="AW113" s="23" t="str">
        <f t="shared" si="3477"/>
        <v/>
      </c>
      <c r="AX113" s="23" t="str">
        <f t="shared" si="3477"/>
        <v/>
      </c>
      <c r="AY113" s="23" t="str">
        <f t="shared" si="3477"/>
        <v/>
      </c>
      <c r="AZ113" s="23" t="str">
        <f t="shared" si="3477"/>
        <v/>
      </c>
      <c r="BA113" s="23" t="str">
        <f t="shared" si="3477"/>
        <v/>
      </c>
      <c r="BB113" s="23" t="str">
        <f t="shared" si="3477"/>
        <v/>
      </c>
      <c r="BC113" s="23" t="str">
        <f t="shared" si="3477"/>
        <v/>
      </c>
      <c r="BD113" s="23" t="str">
        <f t="shared" si="3477"/>
        <v/>
      </c>
      <c r="BE113" s="23" t="str">
        <f t="shared" si="3477"/>
        <v/>
      </c>
      <c r="BF113" s="23" t="str">
        <f t="shared" si="3477"/>
        <v/>
      </c>
      <c r="BG113" s="23" t="str">
        <f t="shared" si="3477"/>
        <v/>
      </c>
      <c r="BH113" s="23" t="str">
        <f t="shared" si="3477"/>
        <v/>
      </c>
      <c r="BI113" s="23" t="str">
        <f t="shared" si="3477"/>
        <v/>
      </c>
      <c r="BJ113" s="543" t="str">
        <f t="shared" si="3477"/>
        <v/>
      </c>
      <c r="BK113" s="10" t="str">
        <f t="shared" si="3477"/>
        <v/>
      </c>
      <c r="BL113" s="10" t="str">
        <f t="shared" si="3477"/>
        <v/>
      </c>
      <c r="BM113" s="10" t="str">
        <f t="shared" si="3477"/>
        <v/>
      </c>
      <c r="BN113" s="10" t="str">
        <f t="shared" si="3477"/>
        <v/>
      </c>
      <c r="BO113" s="10" t="str">
        <f t="shared" ref="BO113:CW113" si="3478">IF(BO112="","",IF(OR(BO112="G",BO112="C")=TRUE,"S",IF(OR(BO112="A",BO112="T")=TRUE,"W","/")))</f>
        <v/>
      </c>
      <c r="BP113" s="10" t="str">
        <f t="shared" si="3478"/>
        <v/>
      </c>
      <c r="BQ113" s="10" t="str">
        <f t="shared" si="3478"/>
        <v/>
      </c>
      <c r="BR113" s="10" t="str">
        <f t="shared" si="3478"/>
        <v/>
      </c>
      <c r="BS113" s="10" t="str">
        <f t="shared" si="3478"/>
        <v/>
      </c>
      <c r="BT113" s="10" t="str">
        <f t="shared" si="3478"/>
        <v/>
      </c>
      <c r="BU113" s="10" t="str">
        <f t="shared" si="3478"/>
        <v/>
      </c>
      <c r="BV113" s="10" t="str">
        <f t="shared" si="3478"/>
        <v/>
      </c>
      <c r="BW113" s="10" t="str">
        <f t="shared" si="3478"/>
        <v/>
      </c>
      <c r="BX113" s="10" t="str">
        <f t="shared" si="3478"/>
        <v/>
      </c>
      <c r="BY113" s="10" t="str">
        <f t="shared" si="3478"/>
        <v/>
      </c>
      <c r="BZ113" s="10" t="str">
        <f t="shared" si="3478"/>
        <v/>
      </c>
      <c r="CA113" s="10" t="str">
        <f t="shared" si="3478"/>
        <v/>
      </c>
      <c r="CB113" s="10" t="str">
        <f t="shared" si="3478"/>
        <v/>
      </c>
      <c r="CC113" s="546" t="str">
        <f t="shared" si="3478"/>
        <v/>
      </c>
      <c r="CD113" s="10" t="str">
        <f t="shared" si="3478"/>
        <v/>
      </c>
      <c r="CE113" s="10" t="str">
        <f t="shared" si="3478"/>
        <v/>
      </c>
      <c r="CF113" s="23" t="str">
        <f t="shared" si="3478"/>
        <v/>
      </c>
      <c r="CG113" s="23" t="str">
        <f t="shared" si="3478"/>
        <v/>
      </c>
      <c r="CH113" s="23" t="str">
        <f t="shared" si="3478"/>
        <v/>
      </c>
      <c r="CI113" s="23" t="str">
        <f t="shared" si="3478"/>
        <v/>
      </c>
      <c r="CJ113" s="23" t="str">
        <f t="shared" si="3478"/>
        <v/>
      </c>
      <c r="CK113" s="23" t="str">
        <f t="shared" si="3478"/>
        <v/>
      </c>
      <c r="CL113" s="23" t="str">
        <f t="shared" si="3478"/>
        <v/>
      </c>
      <c r="CM113" s="23" t="str">
        <f t="shared" si="3478"/>
        <v/>
      </c>
      <c r="CN113" s="23" t="str">
        <f t="shared" si="3478"/>
        <v/>
      </c>
      <c r="CO113" s="23" t="str">
        <f t="shared" si="3478"/>
        <v/>
      </c>
      <c r="CP113" s="23" t="str">
        <f t="shared" si="3478"/>
        <v/>
      </c>
      <c r="CQ113" s="23" t="str">
        <f t="shared" si="3478"/>
        <v/>
      </c>
      <c r="CR113" s="23" t="str">
        <f t="shared" si="3478"/>
        <v/>
      </c>
      <c r="CS113" s="23" t="str">
        <f t="shared" si="3478"/>
        <v/>
      </c>
      <c r="CT113" s="23" t="str">
        <f t="shared" si="3478"/>
        <v/>
      </c>
      <c r="CU113" s="23" t="str">
        <f t="shared" si="3478"/>
        <v/>
      </c>
      <c r="CV113" s="23" t="str">
        <f t="shared" si="3478"/>
        <v/>
      </c>
      <c r="CW113" s="23" t="str">
        <f t="shared" si="3478"/>
        <v/>
      </c>
      <c r="CX113" s="533"/>
    </row>
    <row r="114" spans="1:114" s="510" customFormat="1">
      <c r="A114" s="532"/>
      <c r="B114" s="530">
        <f>$A115</f>
        <v>3501</v>
      </c>
      <c r="C114" s="509">
        <f t="shared" ref="C114:AH114" si="3479">$A115+B$9</f>
        <v>3502</v>
      </c>
      <c r="D114" s="509">
        <f t="shared" si="3479"/>
        <v>3503</v>
      </c>
      <c r="E114" s="509">
        <f t="shared" si="3479"/>
        <v>3504</v>
      </c>
      <c r="F114" s="509">
        <f t="shared" si="3479"/>
        <v>3505</v>
      </c>
      <c r="G114" s="509">
        <f t="shared" si="3479"/>
        <v>3506</v>
      </c>
      <c r="H114" s="509">
        <f t="shared" si="3479"/>
        <v>3507</v>
      </c>
      <c r="I114" s="509">
        <f t="shared" si="3479"/>
        <v>3508</v>
      </c>
      <c r="J114" s="509">
        <f t="shared" si="3479"/>
        <v>3509</v>
      </c>
      <c r="K114" s="509">
        <f t="shared" si="3479"/>
        <v>3510</v>
      </c>
      <c r="L114" s="509">
        <f t="shared" si="3479"/>
        <v>3511</v>
      </c>
      <c r="M114" s="509">
        <f t="shared" si="3479"/>
        <v>3512</v>
      </c>
      <c r="N114" s="509">
        <f t="shared" si="3479"/>
        <v>3513</v>
      </c>
      <c r="O114" s="509">
        <f t="shared" si="3479"/>
        <v>3514</v>
      </c>
      <c r="P114" s="509">
        <f t="shared" si="3479"/>
        <v>3515</v>
      </c>
      <c r="Q114" s="509">
        <f t="shared" si="3479"/>
        <v>3516</v>
      </c>
      <c r="R114" s="509">
        <f t="shared" si="3479"/>
        <v>3517</v>
      </c>
      <c r="S114" s="509">
        <f t="shared" si="3479"/>
        <v>3518</v>
      </c>
      <c r="T114" s="509">
        <f t="shared" si="3479"/>
        <v>3519</v>
      </c>
      <c r="U114" s="509">
        <f t="shared" si="3479"/>
        <v>3520</v>
      </c>
      <c r="V114" s="544">
        <f t="shared" si="3479"/>
        <v>3521</v>
      </c>
      <c r="W114" s="509">
        <f t="shared" si="3479"/>
        <v>3522</v>
      </c>
      <c r="X114" s="509">
        <f t="shared" si="3479"/>
        <v>3523</v>
      </c>
      <c r="Y114" s="509">
        <f t="shared" si="3479"/>
        <v>3524</v>
      </c>
      <c r="Z114" s="509">
        <f t="shared" si="3479"/>
        <v>3525</v>
      </c>
      <c r="AA114" s="509">
        <f t="shared" si="3479"/>
        <v>3526</v>
      </c>
      <c r="AB114" s="509">
        <f t="shared" si="3479"/>
        <v>3527</v>
      </c>
      <c r="AC114" s="509">
        <f t="shared" si="3479"/>
        <v>3528</v>
      </c>
      <c r="AD114" s="509">
        <f t="shared" si="3479"/>
        <v>3529</v>
      </c>
      <c r="AE114" s="509">
        <f t="shared" si="3479"/>
        <v>3530</v>
      </c>
      <c r="AF114" s="509">
        <f t="shared" si="3479"/>
        <v>3531</v>
      </c>
      <c r="AG114" s="509">
        <f t="shared" si="3479"/>
        <v>3532</v>
      </c>
      <c r="AH114" s="509">
        <f t="shared" si="3479"/>
        <v>3533</v>
      </c>
      <c r="AI114" s="509">
        <f t="shared" ref="AI114:BN114" si="3480">$A115+AH$9</f>
        <v>3534</v>
      </c>
      <c r="AJ114" s="509">
        <f t="shared" si="3480"/>
        <v>3535</v>
      </c>
      <c r="AK114" s="509">
        <f t="shared" si="3480"/>
        <v>3536</v>
      </c>
      <c r="AL114" s="509">
        <f t="shared" si="3480"/>
        <v>3537</v>
      </c>
      <c r="AM114" s="509">
        <f t="shared" si="3480"/>
        <v>3538</v>
      </c>
      <c r="AN114" s="509">
        <f t="shared" si="3480"/>
        <v>3539</v>
      </c>
      <c r="AO114" s="509">
        <f t="shared" si="3480"/>
        <v>3540</v>
      </c>
      <c r="AP114" s="544">
        <f t="shared" si="3480"/>
        <v>3541</v>
      </c>
      <c r="AQ114" s="531">
        <f t="shared" si="3480"/>
        <v>3542</v>
      </c>
      <c r="AR114" s="509">
        <f t="shared" si="3480"/>
        <v>3543</v>
      </c>
      <c r="AS114" s="509">
        <f t="shared" si="3480"/>
        <v>3544</v>
      </c>
      <c r="AT114" s="509">
        <f t="shared" si="3480"/>
        <v>3545</v>
      </c>
      <c r="AU114" s="509">
        <f t="shared" si="3480"/>
        <v>3546</v>
      </c>
      <c r="AV114" s="509">
        <f t="shared" si="3480"/>
        <v>3547</v>
      </c>
      <c r="AW114" s="509">
        <f t="shared" si="3480"/>
        <v>3548</v>
      </c>
      <c r="AX114" s="509">
        <f t="shared" si="3480"/>
        <v>3549</v>
      </c>
      <c r="AY114" s="509">
        <f t="shared" si="3480"/>
        <v>3550</v>
      </c>
      <c r="AZ114" s="509">
        <f t="shared" si="3480"/>
        <v>3551</v>
      </c>
      <c r="BA114" s="509">
        <f t="shared" si="3480"/>
        <v>3552</v>
      </c>
      <c r="BB114" s="509">
        <f t="shared" si="3480"/>
        <v>3553</v>
      </c>
      <c r="BC114" s="509">
        <f t="shared" si="3480"/>
        <v>3554</v>
      </c>
      <c r="BD114" s="509">
        <f t="shared" si="3480"/>
        <v>3555</v>
      </c>
      <c r="BE114" s="509">
        <f t="shared" si="3480"/>
        <v>3556</v>
      </c>
      <c r="BF114" s="509">
        <f t="shared" si="3480"/>
        <v>3557</v>
      </c>
      <c r="BG114" s="509">
        <f t="shared" si="3480"/>
        <v>3558</v>
      </c>
      <c r="BH114" s="509">
        <f t="shared" si="3480"/>
        <v>3559</v>
      </c>
      <c r="BI114" s="509">
        <f t="shared" si="3480"/>
        <v>3560</v>
      </c>
      <c r="BJ114" s="544">
        <f t="shared" si="3480"/>
        <v>3561</v>
      </c>
      <c r="BK114" s="531">
        <f t="shared" si="3480"/>
        <v>3562</v>
      </c>
      <c r="BL114" s="531">
        <f t="shared" si="3480"/>
        <v>3563</v>
      </c>
      <c r="BM114" s="531">
        <f t="shared" si="3480"/>
        <v>3564</v>
      </c>
      <c r="BN114" s="531">
        <f t="shared" si="3480"/>
        <v>3565</v>
      </c>
      <c r="BO114" s="531">
        <f t="shared" ref="BO114:CT114" si="3481">$A115+BN$9</f>
        <v>3566</v>
      </c>
      <c r="BP114" s="531">
        <f t="shared" si="3481"/>
        <v>3567</v>
      </c>
      <c r="BQ114" s="531">
        <f t="shared" si="3481"/>
        <v>3568</v>
      </c>
      <c r="BR114" s="531">
        <f t="shared" si="3481"/>
        <v>3569</v>
      </c>
      <c r="BS114" s="531">
        <f t="shared" si="3481"/>
        <v>3570</v>
      </c>
      <c r="BT114" s="531">
        <f t="shared" si="3481"/>
        <v>3571</v>
      </c>
      <c r="BU114" s="531">
        <f t="shared" si="3481"/>
        <v>3572</v>
      </c>
      <c r="BV114" s="531">
        <f t="shared" si="3481"/>
        <v>3573</v>
      </c>
      <c r="BW114" s="531">
        <f t="shared" si="3481"/>
        <v>3574</v>
      </c>
      <c r="BX114" s="531">
        <f t="shared" si="3481"/>
        <v>3575</v>
      </c>
      <c r="BY114" s="531">
        <f t="shared" si="3481"/>
        <v>3576</v>
      </c>
      <c r="BZ114" s="531">
        <f t="shared" si="3481"/>
        <v>3577</v>
      </c>
      <c r="CA114" s="531">
        <f t="shared" si="3481"/>
        <v>3578</v>
      </c>
      <c r="CB114" s="531">
        <f t="shared" si="3481"/>
        <v>3579</v>
      </c>
      <c r="CC114" s="547">
        <f t="shared" si="3481"/>
        <v>3580</v>
      </c>
      <c r="CD114" s="531">
        <f t="shared" si="3481"/>
        <v>3581</v>
      </c>
      <c r="CE114" s="531">
        <f t="shared" si="3481"/>
        <v>3582</v>
      </c>
      <c r="CF114" s="509">
        <f t="shared" si="3481"/>
        <v>3583</v>
      </c>
      <c r="CG114" s="509">
        <f t="shared" si="3481"/>
        <v>3584</v>
      </c>
      <c r="CH114" s="509">
        <f t="shared" si="3481"/>
        <v>3585</v>
      </c>
      <c r="CI114" s="509">
        <f t="shared" si="3481"/>
        <v>3586</v>
      </c>
      <c r="CJ114" s="509">
        <f t="shared" si="3481"/>
        <v>3587</v>
      </c>
      <c r="CK114" s="509">
        <f t="shared" si="3481"/>
        <v>3588</v>
      </c>
      <c r="CL114" s="509">
        <f t="shared" si="3481"/>
        <v>3589</v>
      </c>
      <c r="CM114" s="509">
        <f t="shared" si="3481"/>
        <v>3590</v>
      </c>
      <c r="CN114" s="509">
        <f t="shared" si="3481"/>
        <v>3591</v>
      </c>
      <c r="CO114" s="509">
        <f t="shared" si="3481"/>
        <v>3592</v>
      </c>
      <c r="CP114" s="509">
        <f t="shared" si="3481"/>
        <v>3593</v>
      </c>
      <c r="CQ114" s="509">
        <f t="shared" si="3481"/>
        <v>3594</v>
      </c>
      <c r="CR114" s="509">
        <f t="shared" si="3481"/>
        <v>3595</v>
      </c>
      <c r="CS114" s="509">
        <f t="shared" si="3481"/>
        <v>3596</v>
      </c>
      <c r="CT114" s="509">
        <f t="shared" si="3481"/>
        <v>3597</v>
      </c>
      <c r="CU114" s="509">
        <f t="shared" ref="CU114:CW114" si="3482">$A115+CT$9</f>
        <v>3598</v>
      </c>
      <c r="CV114" s="509">
        <f t="shared" si="3482"/>
        <v>3599</v>
      </c>
      <c r="CW114" s="509">
        <f t="shared" si="3482"/>
        <v>3600</v>
      </c>
      <c r="CX114" s="532"/>
      <c r="CZ114" s="508"/>
      <c r="DE114" s="508"/>
      <c r="DF114" s="508"/>
      <c r="DG114" s="508"/>
      <c r="DH114" s="508"/>
      <c r="DI114" s="508"/>
      <c r="DJ114" s="508"/>
    </row>
    <row r="115" spans="1:114">
      <c r="A115" s="533">
        <v>3501</v>
      </c>
      <c r="B115" s="190" t="str">
        <f>MID($I$7,B114,1)</f>
        <v/>
      </c>
      <c r="C115" s="23" t="str">
        <f t="shared" ref="C115" si="3483">MID($I$7,C114,1)</f>
        <v/>
      </c>
      <c r="D115" s="23" t="str">
        <f t="shared" ref="D115" si="3484">MID($I$7,D114,1)</f>
        <v/>
      </c>
      <c r="E115" s="23" t="str">
        <f t="shared" ref="E115" si="3485">MID($I$7,E114,1)</f>
        <v/>
      </c>
      <c r="F115" s="23" t="str">
        <f t="shared" ref="F115" si="3486">MID($I$7,F114,1)</f>
        <v/>
      </c>
      <c r="G115" s="23" t="str">
        <f t="shared" ref="G115" si="3487">MID($I$7,G114,1)</f>
        <v/>
      </c>
      <c r="H115" s="23" t="str">
        <f t="shared" ref="H115" si="3488">MID($I$7,H114,1)</f>
        <v/>
      </c>
      <c r="I115" s="23" t="str">
        <f t="shared" ref="I115" si="3489">MID($I$7,I114,1)</f>
        <v/>
      </c>
      <c r="J115" s="23" t="str">
        <f t="shared" ref="J115" si="3490">MID($I$7,J114,1)</f>
        <v/>
      </c>
      <c r="K115" s="23" t="str">
        <f t="shared" ref="K115" si="3491">MID($I$7,K114,1)</f>
        <v/>
      </c>
      <c r="L115" s="23" t="str">
        <f t="shared" ref="L115" si="3492">MID($I$7,L114,1)</f>
        <v/>
      </c>
      <c r="M115" s="23" t="str">
        <f t="shared" ref="M115" si="3493">MID($I$7,M114,1)</f>
        <v/>
      </c>
      <c r="N115" s="23" t="str">
        <f t="shared" ref="N115" si="3494">MID($I$7,N114,1)</f>
        <v/>
      </c>
      <c r="O115" s="23" t="str">
        <f t="shared" ref="O115" si="3495">MID($I$7,O114,1)</f>
        <v/>
      </c>
      <c r="P115" s="23" t="str">
        <f t="shared" ref="P115" si="3496">MID($I$7,P114,1)</f>
        <v/>
      </c>
      <c r="Q115" s="23" t="str">
        <f t="shared" ref="Q115" si="3497">MID($I$7,Q114,1)</f>
        <v/>
      </c>
      <c r="R115" s="23" t="str">
        <f t="shared" ref="R115" si="3498">MID($I$7,R114,1)</f>
        <v/>
      </c>
      <c r="S115" s="23" t="str">
        <f t="shared" ref="S115" si="3499">MID($I$7,S114,1)</f>
        <v/>
      </c>
      <c r="T115" s="23" t="str">
        <f t="shared" ref="T115" si="3500">MID($I$7,T114,1)</f>
        <v/>
      </c>
      <c r="U115" s="23" t="str">
        <f t="shared" ref="U115" si="3501">MID($I$7,U114,1)</f>
        <v/>
      </c>
      <c r="V115" s="543" t="str">
        <f t="shared" ref="V115" si="3502">MID($I$7,V114,1)</f>
        <v/>
      </c>
      <c r="W115" s="23" t="str">
        <f t="shared" ref="W115" si="3503">MID($I$7,W114,1)</f>
        <v/>
      </c>
      <c r="X115" s="23" t="str">
        <f t="shared" ref="X115" si="3504">MID($I$7,X114,1)</f>
        <v/>
      </c>
      <c r="Y115" s="23" t="str">
        <f t="shared" ref="Y115" si="3505">MID($I$7,Y114,1)</f>
        <v/>
      </c>
      <c r="Z115" s="23" t="str">
        <f t="shared" ref="Z115" si="3506">MID($I$7,Z114,1)</f>
        <v/>
      </c>
      <c r="AA115" s="23" t="str">
        <f t="shared" ref="AA115" si="3507">MID($I$7,AA114,1)</f>
        <v/>
      </c>
      <c r="AB115" s="23" t="str">
        <f t="shared" ref="AB115" si="3508">MID($I$7,AB114,1)</f>
        <v/>
      </c>
      <c r="AC115" s="23" t="str">
        <f t="shared" ref="AC115" si="3509">MID($I$7,AC114,1)</f>
        <v/>
      </c>
      <c r="AD115" s="23" t="str">
        <f t="shared" ref="AD115" si="3510">MID($I$7,AD114,1)</f>
        <v/>
      </c>
      <c r="AE115" s="23" t="str">
        <f t="shared" ref="AE115" si="3511">MID($I$7,AE114,1)</f>
        <v/>
      </c>
      <c r="AF115" s="23" t="str">
        <f t="shared" ref="AF115" si="3512">MID($I$7,AF114,1)</f>
        <v/>
      </c>
      <c r="AG115" s="23" t="str">
        <f t="shared" ref="AG115" si="3513">MID($I$7,AG114,1)</f>
        <v/>
      </c>
      <c r="AH115" s="23" t="str">
        <f t="shared" ref="AH115" si="3514">MID($I$7,AH114,1)</f>
        <v/>
      </c>
      <c r="AI115" s="23" t="str">
        <f t="shared" ref="AI115" si="3515">MID($I$7,AI114,1)</f>
        <v/>
      </c>
      <c r="AJ115" s="23" t="str">
        <f t="shared" ref="AJ115" si="3516">MID($I$7,AJ114,1)</f>
        <v/>
      </c>
      <c r="AK115" s="23" t="str">
        <f t="shared" ref="AK115" si="3517">MID($I$7,AK114,1)</f>
        <v/>
      </c>
      <c r="AL115" s="23" t="str">
        <f t="shared" ref="AL115" si="3518">MID($I$7,AL114,1)</f>
        <v/>
      </c>
      <c r="AM115" s="23" t="str">
        <f t="shared" ref="AM115" si="3519">MID($I$7,AM114,1)</f>
        <v/>
      </c>
      <c r="AN115" s="23" t="str">
        <f t="shared" ref="AN115" si="3520">MID($I$7,AN114,1)</f>
        <v/>
      </c>
      <c r="AO115" s="23" t="str">
        <f t="shared" ref="AO115" si="3521">MID($I$7,AO114,1)</f>
        <v/>
      </c>
      <c r="AP115" s="543" t="str">
        <f t="shared" ref="AP115" si="3522">MID($I$7,AP114,1)</f>
        <v/>
      </c>
      <c r="AQ115" s="10" t="str">
        <f t="shared" ref="AQ115" si="3523">MID($I$7,AQ114,1)</f>
        <v/>
      </c>
      <c r="AR115" s="23" t="str">
        <f t="shared" ref="AR115" si="3524">MID($I$7,AR114,1)</f>
        <v/>
      </c>
      <c r="AS115" s="23" t="str">
        <f t="shared" ref="AS115" si="3525">MID($I$7,AS114,1)</f>
        <v/>
      </c>
      <c r="AT115" s="23" t="str">
        <f t="shared" ref="AT115" si="3526">MID($I$7,AT114,1)</f>
        <v/>
      </c>
      <c r="AU115" s="23" t="str">
        <f t="shared" ref="AU115" si="3527">MID($I$7,AU114,1)</f>
        <v/>
      </c>
      <c r="AV115" s="23" t="str">
        <f t="shared" ref="AV115" si="3528">MID($I$7,AV114,1)</f>
        <v/>
      </c>
      <c r="AW115" s="23" t="str">
        <f t="shared" ref="AW115" si="3529">MID($I$7,AW114,1)</f>
        <v/>
      </c>
      <c r="AX115" s="23" t="str">
        <f t="shared" ref="AX115" si="3530">MID($I$7,AX114,1)</f>
        <v/>
      </c>
      <c r="AY115" s="23" t="str">
        <f t="shared" ref="AY115" si="3531">MID($I$7,AY114,1)</f>
        <v/>
      </c>
      <c r="AZ115" s="23" t="str">
        <f t="shared" ref="AZ115" si="3532">MID($I$7,AZ114,1)</f>
        <v/>
      </c>
      <c r="BA115" s="23" t="str">
        <f t="shared" ref="BA115" si="3533">MID($I$7,BA114,1)</f>
        <v/>
      </c>
      <c r="BB115" s="23" t="str">
        <f t="shared" ref="BB115" si="3534">MID($I$7,BB114,1)</f>
        <v/>
      </c>
      <c r="BC115" s="23" t="str">
        <f t="shared" ref="BC115" si="3535">MID($I$7,BC114,1)</f>
        <v/>
      </c>
      <c r="BD115" s="23" t="str">
        <f t="shared" ref="BD115" si="3536">MID($I$7,BD114,1)</f>
        <v/>
      </c>
      <c r="BE115" s="23" t="str">
        <f t="shared" ref="BE115" si="3537">MID($I$7,BE114,1)</f>
        <v/>
      </c>
      <c r="BF115" s="23" t="str">
        <f t="shared" ref="BF115" si="3538">MID($I$7,BF114,1)</f>
        <v/>
      </c>
      <c r="BG115" s="23" t="str">
        <f t="shared" ref="BG115" si="3539">MID($I$7,BG114,1)</f>
        <v/>
      </c>
      <c r="BH115" s="23" t="str">
        <f t="shared" ref="BH115" si="3540">MID($I$7,BH114,1)</f>
        <v/>
      </c>
      <c r="BI115" s="23" t="str">
        <f t="shared" ref="BI115" si="3541">MID($I$7,BI114,1)</f>
        <v/>
      </c>
      <c r="BJ115" s="543" t="str">
        <f t="shared" ref="BJ115" si="3542">MID($I$7,BJ114,1)</f>
        <v/>
      </c>
      <c r="BK115" s="10" t="str">
        <f t="shared" ref="BK115" si="3543">MID($I$7,BK114,1)</f>
        <v/>
      </c>
      <c r="BL115" s="10" t="str">
        <f t="shared" ref="BL115" si="3544">MID($I$7,BL114,1)</f>
        <v/>
      </c>
      <c r="BM115" s="10" t="str">
        <f t="shared" ref="BM115" si="3545">MID($I$7,BM114,1)</f>
        <v/>
      </c>
      <c r="BN115" s="10" t="str">
        <f t="shared" ref="BN115" si="3546">MID($I$7,BN114,1)</f>
        <v/>
      </c>
      <c r="BO115" s="10" t="str">
        <f t="shared" ref="BO115" si="3547">MID($I$7,BO114,1)</f>
        <v/>
      </c>
      <c r="BP115" s="10" t="str">
        <f t="shared" ref="BP115" si="3548">MID($I$7,BP114,1)</f>
        <v/>
      </c>
      <c r="BQ115" s="10" t="str">
        <f t="shared" ref="BQ115" si="3549">MID($I$7,BQ114,1)</f>
        <v/>
      </c>
      <c r="BR115" s="10" t="str">
        <f t="shared" ref="BR115" si="3550">MID($I$7,BR114,1)</f>
        <v/>
      </c>
      <c r="BS115" s="10" t="str">
        <f t="shared" ref="BS115" si="3551">MID($I$7,BS114,1)</f>
        <v/>
      </c>
      <c r="BT115" s="10" t="str">
        <f t="shared" ref="BT115" si="3552">MID($I$7,BT114,1)</f>
        <v/>
      </c>
      <c r="BU115" s="10" t="str">
        <f t="shared" ref="BU115" si="3553">MID($I$7,BU114,1)</f>
        <v/>
      </c>
      <c r="BV115" s="10" t="str">
        <f t="shared" ref="BV115" si="3554">MID($I$7,BV114,1)</f>
        <v/>
      </c>
      <c r="BW115" s="10" t="str">
        <f t="shared" ref="BW115" si="3555">MID($I$7,BW114,1)</f>
        <v/>
      </c>
      <c r="BX115" s="10" t="str">
        <f t="shared" ref="BX115" si="3556">MID($I$7,BX114,1)</f>
        <v/>
      </c>
      <c r="BY115" s="10" t="str">
        <f t="shared" ref="BY115" si="3557">MID($I$7,BY114,1)</f>
        <v/>
      </c>
      <c r="BZ115" s="10" t="str">
        <f t="shared" ref="BZ115" si="3558">MID($I$7,BZ114,1)</f>
        <v/>
      </c>
      <c r="CA115" s="10" t="str">
        <f t="shared" ref="CA115" si="3559">MID($I$7,CA114,1)</f>
        <v/>
      </c>
      <c r="CB115" s="10" t="str">
        <f t="shared" ref="CB115" si="3560">MID($I$7,CB114,1)</f>
        <v/>
      </c>
      <c r="CC115" s="546" t="str">
        <f t="shared" ref="CC115" si="3561">MID($I$7,CC114,1)</f>
        <v/>
      </c>
      <c r="CD115" s="10" t="str">
        <f t="shared" ref="CD115" si="3562">MID($I$7,CD114,1)</f>
        <v/>
      </c>
      <c r="CE115" s="10" t="str">
        <f t="shared" ref="CE115" si="3563">MID($I$7,CE114,1)</f>
        <v/>
      </c>
      <c r="CF115" s="23" t="str">
        <f t="shared" ref="CF115" si="3564">MID($I$7,CF114,1)</f>
        <v/>
      </c>
      <c r="CG115" s="23" t="str">
        <f t="shared" ref="CG115" si="3565">MID($I$7,CG114,1)</f>
        <v/>
      </c>
      <c r="CH115" s="23" t="str">
        <f t="shared" ref="CH115" si="3566">MID($I$7,CH114,1)</f>
        <v/>
      </c>
      <c r="CI115" s="23" t="str">
        <f t="shared" ref="CI115" si="3567">MID($I$7,CI114,1)</f>
        <v/>
      </c>
      <c r="CJ115" s="23" t="str">
        <f t="shared" ref="CJ115" si="3568">MID($I$7,CJ114,1)</f>
        <v/>
      </c>
      <c r="CK115" s="23" t="str">
        <f t="shared" ref="CK115" si="3569">MID($I$7,CK114,1)</f>
        <v/>
      </c>
      <c r="CL115" s="23" t="str">
        <f t="shared" ref="CL115" si="3570">MID($I$7,CL114,1)</f>
        <v/>
      </c>
      <c r="CM115" s="23" t="str">
        <f t="shared" ref="CM115" si="3571">MID($I$7,CM114,1)</f>
        <v/>
      </c>
      <c r="CN115" s="23" t="str">
        <f t="shared" ref="CN115" si="3572">MID($I$7,CN114,1)</f>
        <v/>
      </c>
      <c r="CO115" s="23" t="str">
        <f t="shared" ref="CO115" si="3573">MID($I$7,CO114,1)</f>
        <v/>
      </c>
      <c r="CP115" s="23" t="str">
        <f t="shared" ref="CP115" si="3574">MID($I$7,CP114,1)</f>
        <v/>
      </c>
      <c r="CQ115" s="23" t="str">
        <f t="shared" ref="CQ115" si="3575">MID($I$7,CQ114,1)</f>
        <v/>
      </c>
      <c r="CR115" s="23" t="str">
        <f t="shared" ref="CR115" si="3576">MID($I$7,CR114,1)</f>
        <v/>
      </c>
      <c r="CS115" s="23" t="str">
        <f t="shared" ref="CS115" si="3577">MID($I$7,CS114,1)</f>
        <v/>
      </c>
      <c r="CT115" s="23" t="str">
        <f t="shared" ref="CT115" si="3578">MID($I$7,CT114,1)</f>
        <v/>
      </c>
      <c r="CU115" s="23" t="str">
        <f t="shared" ref="CU115" si="3579">MID($I$7,CU114,1)</f>
        <v/>
      </c>
      <c r="CV115" s="23" t="str">
        <f t="shared" ref="CV115" si="3580">MID($I$7,CV114,1)</f>
        <v/>
      </c>
      <c r="CW115" s="23" t="str">
        <f t="shared" ref="CW115" si="3581">MID($I$7,CW114,1)</f>
        <v/>
      </c>
      <c r="CX115" s="533">
        <f>CW114</f>
        <v>3600</v>
      </c>
    </row>
    <row r="116" spans="1:114">
      <c r="A116" s="533"/>
      <c r="B116" s="190" t="str">
        <f>IF(B115="","",IF(OR(B115="G",B115="C")=TRUE,"S",IF(OR(B115="A",B115="T")=TRUE,"W","/")))</f>
        <v/>
      </c>
      <c r="C116" s="23" t="str">
        <f t="shared" ref="C116:BN116" si="3582">IF(C115="","",IF(OR(C115="G",C115="C")=TRUE,"S",IF(OR(C115="A",C115="T")=TRUE,"W","/")))</f>
        <v/>
      </c>
      <c r="D116" s="23" t="str">
        <f t="shared" si="3582"/>
        <v/>
      </c>
      <c r="E116" s="23" t="str">
        <f t="shared" si="3582"/>
        <v/>
      </c>
      <c r="F116" s="23" t="str">
        <f t="shared" si="3582"/>
        <v/>
      </c>
      <c r="G116" s="23" t="str">
        <f t="shared" si="3582"/>
        <v/>
      </c>
      <c r="H116" s="23" t="str">
        <f t="shared" si="3582"/>
        <v/>
      </c>
      <c r="I116" s="23" t="str">
        <f t="shared" si="3582"/>
        <v/>
      </c>
      <c r="J116" s="23" t="str">
        <f t="shared" si="3582"/>
        <v/>
      </c>
      <c r="K116" s="23" t="str">
        <f t="shared" si="3582"/>
        <v/>
      </c>
      <c r="L116" s="23" t="str">
        <f t="shared" si="3582"/>
        <v/>
      </c>
      <c r="M116" s="23" t="str">
        <f t="shared" si="3582"/>
        <v/>
      </c>
      <c r="N116" s="23" t="str">
        <f t="shared" si="3582"/>
        <v/>
      </c>
      <c r="O116" s="23" t="str">
        <f t="shared" si="3582"/>
        <v/>
      </c>
      <c r="P116" s="23" t="str">
        <f t="shared" si="3582"/>
        <v/>
      </c>
      <c r="Q116" s="23" t="str">
        <f t="shared" si="3582"/>
        <v/>
      </c>
      <c r="R116" s="23" t="str">
        <f t="shared" si="3582"/>
        <v/>
      </c>
      <c r="S116" s="23" t="str">
        <f t="shared" si="3582"/>
        <v/>
      </c>
      <c r="T116" s="23" t="str">
        <f t="shared" si="3582"/>
        <v/>
      </c>
      <c r="U116" s="23" t="str">
        <f t="shared" si="3582"/>
        <v/>
      </c>
      <c r="V116" s="543" t="str">
        <f t="shared" si="3582"/>
        <v/>
      </c>
      <c r="W116" s="23" t="str">
        <f t="shared" si="3582"/>
        <v/>
      </c>
      <c r="X116" s="23" t="str">
        <f t="shared" si="3582"/>
        <v/>
      </c>
      <c r="Y116" s="23" t="str">
        <f t="shared" si="3582"/>
        <v/>
      </c>
      <c r="Z116" s="23" t="str">
        <f t="shared" si="3582"/>
        <v/>
      </c>
      <c r="AA116" s="23" t="str">
        <f t="shared" si="3582"/>
        <v/>
      </c>
      <c r="AB116" s="23" t="str">
        <f t="shared" si="3582"/>
        <v/>
      </c>
      <c r="AC116" s="23" t="str">
        <f t="shared" si="3582"/>
        <v/>
      </c>
      <c r="AD116" s="23" t="str">
        <f t="shared" si="3582"/>
        <v/>
      </c>
      <c r="AE116" s="23" t="str">
        <f t="shared" si="3582"/>
        <v/>
      </c>
      <c r="AF116" s="23" t="str">
        <f t="shared" si="3582"/>
        <v/>
      </c>
      <c r="AG116" s="23" t="str">
        <f t="shared" si="3582"/>
        <v/>
      </c>
      <c r="AH116" s="23" t="str">
        <f t="shared" si="3582"/>
        <v/>
      </c>
      <c r="AI116" s="23" t="str">
        <f t="shared" si="3582"/>
        <v/>
      </c>
      <c r="AJ116" s="23" t="str">
        <f t="shared" si="3582"/>
        <v/>
      </c>
      <c r="AK116" s="23" t="str">
        <f t="shared" si="3582"/>
        <v/>
      </c>
      <c r="AL116" s="23" t="str">
        <f t="shared" si="3582"/>
        <v/>
      </c>
      <c r="AM116" s="23" t="str">
        <f t="shared" si="3582"/>
        <v/>
      </c>
      <c r="AN116" s="23" t="str">
        <f t="shared" si="3582"/>
        <v/>
      </c>
      <c r="AO116" s="23" t="str">
        <f t="shared" si="3582"/>
        <v/>
      </c>
      <c r="AP116" s="543" t="str">
        <f t="shared" si="3582"/>
        <v/>
      </c>
      <c r="AQ116" s="10" t="str">
        <f t="shared" si="3582"/>
        <v/>
      </c>
      <c r="AR116" s="23" t="str">
        <f t="shared" si="3582"/>
        <v/>
      </c>
      <c r="AS116" s="23" t="str">
        <f t="shared" si="3582"/>
        <v/>
      </c>
      <c r="AT116" s="23" t="str">
        <f t="shared" si="3582"/>
        <v/>
      </c>
      <c r="AU116" s="23" t="str">
        <f t="shared" si="3582"/>
        <v/>
      </c>
      <c r="AV116" s="23" t="str">
        <f t="shared" si="3582"/>
        <v/>
      </c>
      <c r="AW116" s="23" t="str">
        <f t="shared" si="3582"/>
        <v/>
      </c>
      <c r="AX116" s="23" t="str">
        <f t="shared" si="3582"/>
        <v/>
      </c>
      <c r="AY116" s="23" t="str">
        <f t="shared" si="3582"/>
        <v/>
      </c>
      <c r="AZ116" s="23" t="str">
        <f t="shared" si="3582"/>
        <v/>
      </c>
      <c r="BA116" s="23" t="str">
        <f t="shared" si="3582"/>
        <v/>
      </c>
      <c r="BB116" s="23" t="str">
        <f t="shared" si="3582"/>
        <v/>
      </c>
      <c r="BC116" s="23" t="str">
        <f t="shared" si="3582"/>
        <v/>
      </c>
      <c r="BD116" s="23" t="str">
        <f t="shared" si="3582"/>
        <v/>
      </c>
      <c r="BE116" s="23" t="str">
        <f t="shared" si="3582"/>
        <v/>
      </c>
      <c r="BF116" s="23" t="str">
        <f t="shared" si="3582"/>
        <v/>
      </c>
      <c r="BG116" s="23" t="str">
        <f t="shared" si="3582"/>
        <v/>
      </c>
      <c r="BH116" s="23" t="str">
        <f t="shared" si="3582"/>
        <v/>
      </c>
      <c r="BI116" s="23" t="str">
        <f t="shared" si="3582"/>
        <v/>
      </c>
      <c r="BJ116" s="543" t="str">
        <f t="shared" si="3582"/>
        <v/>
      </c>
      <c r="BK116" s="10" t="str">
        <f t="shared" si="3582"/>
        <v/>
      </c>
      <c r="BL116" s="10" t="str">
        <f t="shared" si="3582"/>
        <v/>
      </c>
      <c r="BM116" s="10" t="str">
        <f t="shared" si="3582"/>
        <v/>
      </c>
      <c r="BN116" s="10" t="str">
        <f t="shared" si="3582"/>
        <v/>
      </c>
      <c r="BO116" s="10" t="str">
        <f t="shared" ref="BO116:CW116" si="3583">IF(BO115="","",IF(OR(BO115="G",BO115="C")=TRUE,"S",IF(OR(BO115="A",BO115="T")=TRUE,"W","/")))</f>
        <v/>
      </c>
      <c r="BP116" s="10" t="str">
        <f t="shared" si="3583"/>
        <v/>
      </c>
      <c r="BQ116" s="10" t="str">
        <f t="shared" si="3583"/>
        <v/>
      </c>
      <c r="BR116" s="10" t="str">
        <f t="shared" si="3583"/>
        <v/>
      </c>
      <c r="BS116" s="10" t="str">
        <f t="shared" si="3583"/>
        <v/>
      </c>
      <c r="BT116" s="10" t="str">
        <f t="shared" si="3583"/>
        <v/>
      </c>
      <c r="BU116" s="10" t="str">
        <f t="shared" si="3583"/>
        <v/>
      </c>
      <c r="BV116" s="10" t="str">
        <f t="shared" si="3583"/>
        <v/>
      </c>
      <c r="BW116" s="10" t="str">
        <f t="shared" si="3583"/>
        <v/>
      </c>
      <c r="BX116" s="10" t="str">
        <f t="shared" si="3583"/>
        <v/>
      </c>
      <c r="BY116" s="10" t="str">
        <f t="shared" si="3583"/>
        <v/>
      </c>
      <c r="BZ116" s="10" t="str">
        <f t="shared" si="3583"/>
        <v/>
      </c>
      <c r="CA116" s="10" t="str">
        <f t="shared" si="3583"/>
        <v/>
      </c>
      <c r="CB116" s="10" t="str">
        <f t="shared" si="3583"/>
        <v/>
      </c>
      <c r="CC116" s="546" t="str">
        <f t="shared" si="3583"/>
        <v/>
      </c>
      <c r="CD116" s="10" t="str">
        <f t="shared" si="3583"/>
        <v/>
      </c>
      <c r="CE116" s="10" t="str">
        <f t="shared" si="3583"/>
        <v/>
      </c>
      <c r="CF116" s="23" t="str">
        <f t="shared" si="3583"/>
        <v/>
      </c>
      <c r="CG116" s="23" t="str">
        <f t="shared" si="3583"/>
        <v/>
      </c>
      <c r="CH116" s="23" t="str">
        <f t="shared" si="3583"/>
        <v/>
      </c>
      <c r="CI116" s="23" t="str">
        <f t="shared" si="3583"/>
        <v/>
      </c>
      <c r="CJ116" s="23" t="str">
        <f t="shared" si="3583"/>
        <v/>
      </c>
      <c r="CK116" s="23" t="str">
        <f t="shared" si="3583"/>
        <v/>
      </c>
      <c r="CL116" s="23" t="str">
        <f t="shared" si="3583"/>
        <v/>
      </c>
      <c r="CM116" s="23" t="str">
        <f t="shared" si="3583"/>
        <v/>
      </c>
      <c r="CN116" s="23" t="str">
        <f t="shared" si="3583"/>
        <v/>
      </c>
      <c r="CO116" s="23" t="str">
        <f t="shared" si="3583"/>
        <v/>
      </c>
      <c r="CP116" s="23" t="str">
        <f t="shared" si="3583"/>
        <v/>
      </c>
      <c r="CQ116" s="23" t="str">
        <f t="shared" si="3583"/>
        <v/>
      </c>
      <c r="CR116" s="23" t="str">
        <f t="shared" si="3583"/>
        <v/>
      </c>
      <c r="CS116" s="23" t="str">
        <f t="shared" si="3583"/>
        <v/>
      </c>
      <c r="CT116" s="23" t="str">
        <f t="shared" si="3583"/>
        <v/>
      </c>
      <c r="CU116" s="23" t="str">
        <f t="shared" si="3583"/>
        <v/>
      </c>
      <c r="CV116" s="23" t="str">
        <f t="shared" si="3583"/>
        <v/>
      </c>
      <c r="CW116" s="23" t="str">
        <f t="shared" si="3583"/>
        <v/>
      </c>
      <c r="CX116" s="533"/>
    </row>
    <row r="117" spans="1:114" s="510" customFormat="1">
      <c r="A117" s="532"/>
      <c r="B117" s="530">
        <f>$A118</f>
        <v>3601</v>
      </c>
      <c r="C117" s="509">
        <f t="shared" ref="C117:AH117" si="3584">$A118+B$9</f>
        <v>3602</v>
      </c>
      <c r="D117" s="509">
        <f t="shared" si="3584"/>
        <v>3603</v>
      </c>
      <c r="E117" s="509">
        <f t="shared" si="3584"/>
        <v>3604</v>
      </c>
      <c r="F117" s="509">
        <f t="shared" si="3584"/>
        <v>3605</v>
      </c>
      <c r="G117" s="509">
        <f t="shared" si="3584"/>
        <v>3606</v>
      </c>
      <c r="H117" s="509">
        <f t="shared" si="3584"/>
        <v>3607</v>
      </c>
      <c r="I117" s="509">
        <f t="shared" si="3584"/>
        <v>3608</v>
      </c>
      <c r="J117" s="509">
        <f t="shared" si="3584"/>
        <v>3609</v>
      </c>
      <c r="K117" s="509">
        <f t="shared" si="3584"/>
        <v>3610</v>
      </c>
      <c r="L117" s="509">
        <f t="shared" si="3584"/>
        <v>3611</v>
      </c>
      <c r="M117" s="509">
        <f t="shared" si="3584"/>
        <v>3612</v>
      </c>
      <c r="N117" s="509">
        <f t="shared" si="3584"/>
        <v>3613</v>
      </c>
      <c r="O117" s="509">
        <f t="shared" si="3584"/>
        <v>3614</v>
      </c>
      <c r="P117" s="509">
        <f t="shared" si="3584"/>
        <v>3615</v>
      </c>
      <c r="Q117" s="509">
        <f t="shared" si="3584"/>
        <v>3616</v>
      </c>
      <c r="R117" s="509">
        <f t="shared" si="3584"/>
        <v>3617</v>
      </c>
      <c r="S117" s="509">
        <f t="shared" si="3584"/>
        <v>3618</v>
      </c>
      <c r="T117" s="509">
        <f t="shared" si="3584"/>
        <v>3619</v>
      </c>
      <c r="U117" s="509">
        <f t="shared" si="3584"/>
        <v>3620</v>
      </c>
      <c r="V117" s="544">
        <f t="shared" si="3584"/>
        <v>3621</v>
      </c>
      <c r="W117" s="509">
        <f t="shared" si="3584"/>
        <v>3622</v>
      </c>
      <c r="X117" s="509">
        <f t="shared" si="3584"/>
        <v>3623</v>
      </c>
      <c r="Y117" s="509">
        <f t="shared" si="3584"/>
        <v>3624</v>
      </c>
      <c r="Z117" s="509">
        <f t="shared" si="3584"/>
        <v>3625</v>
      </c>
      <c r="AA117" s="509">
        <f t="shared" si="3584"/>
        <v>3626</v>
      </c>
      <c r="AB117" s="509">
        <f t="shared" si="3584"/>
        <v>3627</v>
      </c>
      <c r="AC117" s="509">
        <f t="shared" si="3584"/>
        <v>3628</v>
      </c>
      <c r="AD117" s="509">
        <f t="shared" si="3584"/>
        <v>3629</v>
      </c>
      <c r="AE117" s="509">
        <f t="shared" si="3584"/>
        <v>3630</v>
      </c>
      <c r="AF117" s="509">
        <f t="shared" si="3584"/>
        <v>3631</v>
      </c>
      <c r="AG117" s="509">
        <f t="shared" si="3584"/>
        <v>3632</v>
      </c>
      <c r="AH117" s="509">
        <f t="shared" si="3584"/>
        <v>3633</v>
      </c>
      <c r="AI117" s="509">
        <f t="shared" ref="AI117:BN117" si="3585">$A118+AH$9</f>
        <v>3634</v>
      </c>
      <c r="AJ117" s="509">
        <f t="shared" si="3585"/>
        <v>3635</v>
      </c>
      <c r="AK117" s="509">
        <f t="shared" si="3585"/>
        <v>3636</v>
      </c>
      <c r="AL117" s="509">
        <f t="shared" si="3585"/>
        <v>3637</v>
      </c>
      <c r="AM117" s="509">
        <f t="shared" si="3585"/>
        <v>3638</v>
      </c>
      <c r="AN117" s="509">
        <f t="shared" si="3585"/>
        <v>3639</v>
      </c>
      <c r="AO117" s="509">
        <f t="shared" si="3585"/>
        <v>3640</v>
      </c>
      <c r="AP117" s="544">
        <f t="shared" si="3585"/>
        <v>3641</v>
      </c>
      <c r="AQ117" s="531">
        <f t="shared" si="3585"/>
        <v>3642</v>
      </c>
      <c r="AR117" s="509">
        <f t="shared" si="3585"/>
        <v>3643</v>
      </c>
      <c r="AS117" s="509">
        <f t="shared" si="3585"/>
        <v>3644</v>
      </c>
      <c r="AT117" s="509">
        <f t="shared" si="3585"/>
        <v>3645</v>
      </c>
      <c r="AU117" s="509">
        <f t="shared" si="3585"/>
        <v>3646</v>
      </c>
      <c r="AV117" s="509">
        <f t="shared" si="3585"/>
        <v>3647</v>
      </c>
      <c r="AW117" s="509">
        <f t="shared" si="3585"/>
        <v>3648</v>
      </c>
      <c r="AX117" s="509">
        <f t="shared" si="3585"/>
        <v>3649</v>
      </c>
      <c r="AY117" s="509">
        <f t="shared" si="3585"/>
        <v>3650</v>
      </c>
      <c r="AZ117" s="509">
        <f t="shared" si="3585"/>
        <v>3651</v>
      </c>
      <c r="BA117" s="509">
        <f t="shared" si="3585"/>
        <v>3652</v>
      </c>
      <c r="BB117" s="509">
        <f t="shared" si="3585"/>
        <v>3653</v>
      </c>
      <c r="BC117" s="509">
        <f t="shared" si="3585"/>
        <v>3654</v>
      </c>
      <c r="BD117" s="509">
        <f t="shared" si="3585"/>
        <v>3655</v>
      </c>
      <c r="BE117" s="509">
        <f t="shared" si="3585"/>
        <v>3656</v>
      </c>
      <c r="BF117" s="509">
        <f t="shared" si="3585"/>
        <v>3657</v>
      </c>
      <c r="BG117" s="509">
        <f t="shared" si="3585"/>
        <v>3658</v>
      </c>
      <c r="BH117" s="509">
        <f t="shared" si="3585"/>
        <v>3659</v>
      </c>
      <c r="BI117" s="509">
        <f t="shared" si="3585"/>
        <v>3660</v>
      </c>
      <c r="BJ117" s="544">
        <f t="shared" si="3585"/>
        <v>3661</v>
      </c>
      <c r="BK117" s="531">
        <f t="shared" si="3585"/>
        <v>3662</v>
      </c>
      <c r="BL117" s="531">
        <f t="shared" si="3585"/>
        <v>3663</v>
      </c>
      <c r="BM117" s="531">
        <f t="shared" si="3585"/>
        <v>3664</v>
      </c>
      <c r="BN117" s="531">
        <f t="shared" si="3585"/>
        <v>3665</v>
      </c>
      <c r="BO117" s="531">
        <f t="shared" ref="BO117:CT117" si="3586">$A118+BN$9</f>
        <v>3666</v>
      </c>
      <c r="BP117" s="531">
        <f t="shared" si="3586"/>
        <v>3667</v>
      </c>
      <c r="BQ117" s="531">
        <f t="shared" si="3586"/>
        <v>3668</v>
      </c>
      <c r="BR117" s="531">
        <f t="shared" si="3586"/>
        <v>3669</v>
      </c>
      <c r="BS117" s="531">
        <f t="shared" si="3586"/>
        <v>3670</v>
      </c>
      <c r="BT117" s="531">
        <f t="shared" si="3586"/>
        <v>3671</v>
      </c>
      <c r="BU117" s="531">
        <f t="shared" si="3586"/>
        <v>3672</v>
      </c>
      <c r="BV117" s="531">
        <f t="shared" si="3586"/>
        <v>3673</v>
      </c>
      <c r="BW117" s="531">
        <f t="shared" si="3586"/>
        <v>3674</v>
      </c>
      <c r="BX117" s="531">
        <f t="shared" si="3586"/>
        <v>3675</v>
      </c>
      <c r="BY117" s="531">
        <f t="shared" si="3586"/>
        <v>3676</v>
      </c>
      <c r="BZ117" s="531">
        <f t="shared" si="3586"/>
        <v>3677</v>
      </c>
      <c r="CA117" s="531">
        <f t="shared" si="3586"/>
        <v>3678</v>
      </c>
      <c r="CB117" s="531">
        <f t="shared" si="3586"/>
        <v>3679</v>
      </c>
      <c r="CC117" s="547">
        <f t="shared" si="3586"/>
        <v>3680</v>
      </c>
      <c r="CD117" s="531">
        <f t="shared" si="3586"/>
        <v>3681</v>
      </c>
      <c r="CE117" s="531">
        <f t="shared" si="3586"/>
        <v>3682</v>
      </c>
      <c r="CF117" s="509">
        <f t="shared" si="3586"/>
        <v>3683</v>
      </c>
      <c r="CG117" s="509">
        <f t="shared" si="3586"/>
        <v>3684</v>
      </c>
      <c r="CH117" s="509">
        <f t="shared" si="3586"/>
        <v>3685</v>
      </c>
      <c r="CI117" s="509">
        <f t="shared" si="3586"/>
        <v>3686</v>
      </c>
      <c r="CJ117" s="509">
        <f t="shared" si="3586"/>
        <v>3687</v>
      </c>
      <c r="CK117" s="509">
        <f t="shared" si="3586"/>
        <v>3688</v>
      </c>
      <c r="CL117" s="509">
        <f t="shared" si="3586"/>
        <v>3689</v>
      </c>
      <c r="CM117" s="509">
        <f t="shared" si="3586"/>
        <v>3690</v>
      </c>
      <c r="CN117" s="509">
        <f t="shared" si="3586"/>
        <v>3691</v>
      </c>
      <c r="CO117" s="509">
        <f t="shared" si="3586"/>
        <v>3692</v>
      </c>
      <c r="CP117" s="509">
        <f t="shared" si="3586"/>
        <v>3693</v>
      </c>
      <c r="CQ117" s="509">
        <f t="shared" si="3586"/>
        <v>3694</v>
      </c>
      <c r="CR117" s="509">
        <f t="shared" si="3586"/>
        <v>3695</v>
      </c>
      <c r="CS117" s="509">
        <f t="shared" si="3586"/>
        <v>3696</v>
      </c>
      <c r="CT117" s="509">
        <f t="shared" si="3586"/>
        <v>3697</v>
      </c>
      <c r="CU117" s="509">
        <f t="shared" ref="CU117:CW117" si="3587">$A118+CT$9</f>
        <v>3698</v>
      </c>
      <c r="CV117" s="509">
        <f t="shared" si="3587"/>
        <v>3699</v>
      </c>
      <c r="CW117" s="509">
        <f t="shared" si="3587"/>
        <v>3700</v>
      </c>
      <c r="CX117" s="532"/>
      <c r="CZ117" s="508"/>
      <c r="DE117" s="508"/>
      <c r="DF117" s="508"/>
      <c r="DG117" s="508"/>
      <c r="DH117" s="508"/>
      <c r="DI117" s="508"/>
      <c r="DJ117" s="508"/>
    </row>
    <row r="118" spans="1:114">
      <c r="A118" s="533">
        <v>3601</v>
      </c>
      <c r="B118" s="190" t="str">
        <f>MID($I$7,B117,1)</f>
        <v/>
      </c>
      <c r="C118" s="23" t="str">
        <f t="shared" ref="C118" si="3588">MID($I$7,C117,1)</f>
        <v/>
      </c>
      <c r="D118" s="23" t="str">
        <f t="shared" ref="D118" si="3589">MID($I$7,D117,1)</f>
        <v/>
      </c>
      <c r="E118" s="23" t="str">
        <f t="shared" ref="E118" si="3590">MID($I$7,E117,1)</f>
        <v/>
      </c>
      <c r="F118" s="23" t="str">
        <f t="shared" ref="F118" si="3591">MID($I$7,F117,1)</f>
        <v/>
      </c>
      <c r="G118" s="23" t="str">
        <f t="shared" ref="G118" si="3592">MID($I$7,G117,1)</f>
        <v/>
      </c>
      <c r="H118" s="23" t="str">
        <f t="shared" ref="H118" si="3593">MID($I$7,H117,1)</f>
        <v/>
      </c>
      <c r="I118" s="23" t="str">
        <f t="shared" ref="I118" si="3594">MID($I$7,I117,1)</f>
        <v/>
      </c>
      <c r="J118" s="23" t="str">
        <f t="shared" ref="J118" si="3595">MID($I$7,J117,1)</f>
        <v/>
      </c>
      <c r="K118" s="23" t="str">
        <f t="shared" ref="K118" si="3596">MID($I$7,K117,1)</f>
        <v/>
      </c>
      <c r="L118" s="23" t="str">
        <f t="shared" ref="L118" si="3597">MID($I$7,L117,1)</f>
        <v/>
      </c>
      <c r="M118" s="23" t="str">
        <f t="shared" ref="M118" si="3598">MID($I$7,M117,1)</f>
        <v/>
      </c>
      <c r="N118" s="23" t="str">
        <f t="shared" ref="N118" si="3599">MID($I$7,N117,1)</f>
        <v/>
      </c>
      <c r="O118" s="23" t="str">
        <f t="shared" ref="O118" si="3600">MID($I$7,O117,1)</f>
        <v/>
      </c>
      <c r="P118" s="23" t="str">
        <f t="shared" ref="P118" si="3601">MID($I$7,P117,1)</f>
        <v/>
      </c>
      <c r="Q118" s="23" t="str">
        <f t="shared" ref="Q118" si="3602">MID($I$7,Q117,1)</f>
        <v/>
      </c>
      <c r="R118" s="23" t="str">
        <f t="shared" ref="R118" si="3603">MID($I$7,R117,1)</f>
        <v/>
      </c>
      <c r="S118" s="23" t="str">
        <f t="shared" ref="S118" si="3604">MID($I$7,S117,1)</f>
        <v/>
      </c>
      <c r="T118" s="23" t="str">
        <f t="shared" ref="T118" si="3605">MID($I$7,T117,1)</f>
        <v/>
      </c>
      <c r="U118" s="23" t="str">
        <f t="shared" ref="U118" si="3606">MID($I$7,U117,1)</f>
        <v/>
      </c>
      <c r="V118" s="543" t="str">
        <f t="shared" ref="V118" si="3607">MID($I$7,V117,1)</f>
        <v/>
      </c>
      <c r="W118" s="23" t="str">
        <f t="shared" ref="W118" si="3608">MID($I$7,W117,1)</f>
        <v/>
      </c>
      <c r="X118" s="23" t="str">
        <f t="shared" ref="X118" si="3609">MID($I$7,X117,1)</f>
        <v/>
      </c>
      <c r="Y118" s="23" t="str">
        <f t="shared" ref="Y118" si="3610">MID($I$7,Y117,1)</f>
        <v/>
      </c>
      <c r="Z118" s="23" t="str">
        <f t="shared" ref="Z118" si="3611">MID($I$7,Z117,1)</f>
        <v/>
      </c>
      <c r="AA118" s="23" t="str">
        <f t="shared" ref="AA118" si="3612">MID($I$7,AA117,1)</f>
        <v/>
      </c>
      <c r="AB118" s="23" t="str">
        <f t="shared" ref="AB118" si="3613">MID($I$7,AB117,1)</f>
        <v/>
      </c>
      <c r="AC118" s="23" t="str">
        <f t="shared" ref="AC118" si="3614">MID($I$7,AC117,1)</f>
        <v/>
      </c>
      <c r="AD118" s="23" t="str">
        <f t="shared" ref="AD118" si="3615">MID($I$7,AD117,1)</f>
        <v/>
      </c>
      <c r="AE118" s="23" t="str">
        <f t="shared" ref="AE118" si="3616">MID($I$7,AE117,1)</f>
        <v/>
      </c>
      <c r="AF118" s="23" t="str">
        <f t="shared" ref="AF118" si="3617">MID($I$7,AF117,1)</f>
        <v/>
      </c>
      <c r="AG118" s="23" t="str">
        <f t="shared" ref="AG118" si="3618">MID($I$7,AG117,1)</f>
        <v/>
      </c>
      <c r="AH118" s="23" t="str">
        <f t="shared" ref="AH118" si="3619">MID($I$7,AH117,1)</f>
        <v/>
      </c>
      <c r="AI118" s="23" t="str">
        <f t="shared" ref="AI118" si="3620">MID($I$7,AI117,1)</f>
        <v/>
      </c>
      <c r="AJ118" s="23" t="str">
        <f t="shared" ref="AJ118" si="3621">MID($I$7,AJ117,1)</f>
        <v/>
      </c>
      <c r="AK118" s="23" t="str">
        <f t="shared" ref="AK118" si="3622">MID($I$7,AK117,1)</f>
        <v/>
      </c>
      <c r="AL118" s="23" t="str">
        <f t="shared" ref="AL118" si="3623">MID($I$7,AL117,1)</f>
        <v/>
      </c>
      <c r="AM118" s="23" t="str">
        <f t="shared" ref="AM118" si="3624">MID($I$7,AM117,1)</f>
        <v/>
      </c>
      <c r="AN118" s="23" t="str">
        <f t="shared" ref="AN118" si="3625">MID($I$7,AN117,1)</f>
        <v/>
      </c>
      <c r="AO118" s="23" t="str">
        <f t="shared" ref="AO118" si="3626">MID($I$7,AO117,1)</f>
        <v/>
      </c>
      <c r="AP118" s="543" t="str">
        <f t="shared" ref="AP118" si="3627">MID($I$7,AP117,1)</f>
        <v/>
      </c>
      <c r="AQ118" s="10" t="str">
        <f t="shared" ref="AQ118" si="3628">MID($I$7,AQ117,1)</f>
        <v/>
      </c>
      <c r="AR118" s="23" t="str">
        <f t="shared" ref="AR118" si="3629">MID($I$7,AR117,1)</f>
        <v/>
      </c>
      <c r="AS118" s="23" t="str">
        <f t="shared" ref="AS118" si="3630">MID($I$7,AS117,1)</f>
        <v/>
      </c>
      <c r="AT118" s="23" t="str">
        <f t="shared" ref="AT118" si="3631">MID($I$7,AT117,1)</f>
        <v/>
      </c>
      <c r="AU118" s="23" t="str">
        <f t="shared" ref="AU118" si="3632">MID($I$7,AU117,1)</f>
        <v/>
      </c>
      <c r="AV118" s="23" t="str">
        <f t="shared" ref="AV118" si="3633">MID($I$7,AV117,1)</f>
        <v/>
      </c>
      <c r="AW118" s="23" t="str">
        <f t="shared" ref="AW118" si="3634">MID($I$7,AW117,1)</f>
        <v/>
      </c>
      <c r="AX118" s="23" t="str">
        <f t="shared" ref="AX118" si="3635">MID($I$7,AX117,1)</f>
        <v/>
      </c>
      <c r="AY118" s="23" t="str">
        <f t="shared" ref="AY118" si="3636">MID($I$7,AY117,1)</f>
        <v/>
      </c>
      <c r="AZ118" s="23" t="str">
        <f t="shared" ref="AZ118" si="3637">MID($I$7,AZ117,1)</f>
        <v/>
      </c>
      <c r="BA118" s="23" t="str">
        <f t="shared" ref="BA118" si="3638">MID($I$7,BA117,1)</f>
        <v/>
      </c>
      <c r="BB118" s="23" t="str">
        <f t="shared" ref="BB118" si="3639">MID($I$7,BB117,1)</f>
        <v/>
      </c>
      <c r="BC118" s="23" t="str">
        <f t="shared" ref="BC118" si="3640">MID($I$7,BC117,1)</f>
        <v/>
      </c>
      <c r="BD118" s="23" t="str">
        <f t="shared" ref="BD118" si="3641">MID($I$7,BD117,1)</f>
        <v/>
      </c>
      <c r="BE118" s="23" t="str">
        <f t="shared" ref="BE118" si="3642">MID($I$7,BE117,1)</f>
        <v/>
      </c>
      <c r="BF118" s="23" t="str">
        <f t="shared" ref="BF118" si="3643">MID($I$7,BF117,1)</f>
        <v/>
      </c>
      <c r="BG118" s="23" t="str">
        <f t="shared" ref="BG118" si="3644">MID($I$7,BG117,1)</f>
        <v/>
      </c>
      <c r="BH118" s="23" t="str">
        <f t="shared" ref="BH118" si="3645">MID($I$7,BH117,1)</f>
        <v/>
      </c>
      <c r="BI118" s="23" t="str">
        <f t="shared" ref="BI118" si="3646">MID($I$7,BI117,1)</f>
        <v/>
      </c>
      <c r="BJ118" s="543" t="str">
        <f t="shared" ref="BJ118" si="3647">MID($I$7,BJ117,1)</f>
        <v/>
      </c>
      <c r="BK118" s="10" t="str">
        <f t="shared" ref="BK118" si="3648">MID($I$7,BK117,1)</f>
        <v/>
      </c>
      <c r="BL118" s="10" t="str">
        <f t="shared" ref="BL118" si="3649">MID($I$7,BL117,1)</f>
        <v/>
      </c>
      <c r="BM118" s="10" t="str">
        <f t="shared" ref="BM118" si="3650">MID($I$7,BM117,1)</f>
        <v/>
      </c>
      <c r="BN118" s="10" t="str">
        <f t="shared" ref="BN118" si="3651">MID($I$7,BN117,1)</f>
        <v/>
      </c>
      <c r="BO118" s="10" t="str">
        <f t="shared" ref="BO118" si="3652">MID($I$7,BO117,1)</f>
        <v/>
      </c>
      <c r="BP118" s="10" t="str">
        <f t="shared" ref="BP118" si="3653">MID($I$7,BP117,1)</f>
        <v/>
      </c>
      <c r="BQ118" s="10" t="str">
        <f t="shared" ref="BQ118" si="3654">MID($I$7,BQ117,1)</f>
        <v/>
      </c>
      <c r="BR118" s="10" t="str">
        <f t="shared" ref="BR118" si="3655">MID($I$7,BR117,1)</f>
        <v/>
      </c>
      <c r="BS118" s="10" t="str">
        <f t="shared" ref="BS118" si="3656">MID($I$7,BS117,1)</f>
        <v/>
      </c>
      <c r="BT118" s="10" t="str">
        <f t="shared" ref="BT118" si="3657">MID($I$7,BT117,1)</f>
        <v/>
      </c>
      <c r="BU118" s="10" t="str">
        <f t="shared" ref="BU118" si="3658">MID($I$7,BU117,1)</f>
        <v/>
      </c>
      <c r="BV118" s="10" t="str">
        <f t="shared" ref="BV118" si="3659">MID($I$7,BV117,1)</f>
        <v/>
      </c>
      <c r="BW118" s="10" t="str">
        <f t="shared" ref="BW118" si="3660">MID($I$7,BW117,1)</f>
        <v/>
      </c>
      <c r="BX118" s="10" t="str">
        <f t="shared" ref="BX118" si="3661">MID($I$7,BX117,1)</f>
        <v/>
      </c>
      <c r="BY118" s="10" t="str">
        <f t="shared" ref="BY118" si="3662">MID($I$7,BY117,1)</f>
        <v/>
      </c>
      <c r="BZ118" s="10" t="str">
        <f t="shared" ref="BZ118" si="3663">MID($I$7,BZ117,1)</f>
        <v/>
      </c>
      <c r="CA118" s="10" t="str">
        <f t="shared" ref="CA118" si="3664">MID($I$7,CA117,1)</f>
        <v/>
      </c>
      <c r="CB118" s="10" t="str">
        <f t="shared" ref="CB118" si="3665">MID($I$7,CB117,1)</f>
        <v/>
      </c>
      <c r="CC118" s="546" t="str">
        <f t="shared" ref="CC118" si="3666">MID($I$7,CC117,1)</f>
        <v/>
      </c>
      <c r="CD118" s="10" t="str">
        <f t="shared" ref="CD118" si="3667">MID($I$7,CD117,1)</f>
        <v/>
      </c>
      <c r="CE118" s="10" t="str">
        <f t="shared" ref="CE118" si="3668">MID($I$7,CE117,1)</f>
        <v/>
      </c>
      <c r="CF118" s="23" t="str">
        <f t="shared" ref="CF118" si="3669">MID($I$7,CF117,1)</f>
        <v/>
      </c>
      <c r="CG118" s="23" t="str">
        <f t="shared" ref="CG118" si="3670">MID($I$7,CG117,1)</f>
        <v/>
      </c>
      <c r="CH118" s="23" t="str">
        <f t="shared" ref="CH118" si="3671">MID($I$7,CH117,1)</f>
        <v/>
      </c>
      <c r="CI118" s="23" t="str">
        <f t="shared" ref="CI118" si="3672">MID($I$7,CI117,1)</f>
        <v/>
      </c>
      <c r="CJ118" s="23" t="str">
        <f t="shared" ref="CJ118" si="3673">MID($I$7,CJ117,1)</f>
        <v/>
      </c>
      <c r="CK118" s="23" t="str">
        <f t="shared" ref="CK118" si="3674">MID($I$7,CK117,1)</f>
        <v/>
      </c>
      <c r="CL118" s="23" t="str">
        <f t="shared" ref="CL118" si="3675">MID($I$7,CL117,1)</f>
        <v/>
      </c>
      <c r="CM118" s="23" t="str">
        <f t="shared" ref="CM118" si="3676">MID($I$7,CM117,1)</f>
        <v/>
      </c>
      <c r="CN118" s="23" t="str">
        <f t="shared" ref="CN118" si="3677">MID($I$7,CN117,1)</f>
        <v/>
      </c>
      <c r="CO118" s="23" t="str">
        <f t="shared" ref="CO118" si="3678">MID($I$7,CO117,1)</f>
        <v/>
      </c>
      <c r="CP118" s="23" t="str">
        <f t="shared" ref="CP118" si="3679">MID($I$7,CP117,1)</f>
        <v/>
      </c>
      <c r="CQ118" s="23" t="str">
        <f t="shared" ref="CQ118" si="3680">MID($I$7,CQ117,1)</f>
        <v/>
      </c>
      <c r="CR118" s="23" t="str">
        <f t="shared" ref="CR118" si="3681">MID($I$7,CR117,1)</f>
        <v/>
      </c>
      <c r="CS118" s="23" t="str">
        <f t="shared" ref="CS118" si="3682">MID($I$7,CS117,1)</f>
        <v/>
      </c>
      <c r="CT118" s="23" t="str">
        <f t="shared" ref="CT118" si="3683">MID($I$7,CT117,1)</f>
        <v/>
      </c>
      <c r="CU118" s="23" t="str">
        <f t="shared" ref="CU118" si="3684">MID($I$7,CU117,1)</f>
        <v/>
      </c>
      <c r="CV118" s="23" t="str">
        <f t="shared" ref="CV118" si="3685">MID($I$7,CV117,1)</f>
        <v/>
      </c>
      <c r="CW118" s="23" t="str">
        <f t="shared" ref="CW118" si="3686">MID($I$7,CW117,1)</f>
        <v/>
      </c>
      <c r="CX118" s="533">
        <f>CW117</f>
        <v>3700</v>
      </c>
    </row>
    <row r="119" spans="1:114">
      <c r="A119" s="533"/>
      <c r="B119" s="190" t="str">
        <f>IF(B118="","",IF(OR(B118="G",B118="C")=TRUE,"S",IF(OR(B118="A",B118="T")=TRUE,"W","/")))</f>
        <v/>
      </c>
      <c r="C119" s="23" t="str">
        <f t="shared" ref="C119:BN119" si="3687">IF(C118="","",IF(OR(C118="G",C118="C")=TRUE,"S",IF(OR(C118="A",C118="T")=TRUE,"W","/")))</f>
        <v/>
      </c>
      <c r="D119" s="23" t="str">
        <f t="shared" si="3687"/>
        <v/>
      </c>
      <c r="E119" s="23" t="str">
        <f t="shared" si="3687"/>
        <v/>
      </c>
      <c r="F119" s="23" t="str">
        <f t="shared" si="3687"/>
        <v/>
      </c>
      <c r="G119" s="23" t="str">
        <f t="shared" si="3687"/>
        <v/>
      </c>
      <c r="H119" s="23" t="str">
        <f t="shared" si="3687"/>
        <v/>
      </c>
      <c r="I119" s="23" t="str">
        <f t="shared" si="3687"/>
        <v/>
      </c>
      <c r="J119" s="23" t="str">
        <f t="shared" si="3687"/>
        <v/>
      </c>
      <c r="K119" s="23" t="str">
        <f t="shared" si="3687"/>
        <v/>
      </c>
      <c r="L119" s="23" t="str">
        <f t="shared" si="3687"/>
        <v/>
      </c>
      <c r="M119" s="23" t="str">
        <f t="shared" si="3687"/>
        <v/>
      </c>
      <c r="N119" s="23" t="str">
        <f t="shared" si="3687"/>
        <v/>
      </c>
      <c r="O119" s="23" t="str">
        <f t="shared" si="3687"/>
        <v/>
      </c>
      <c r="P119" s="23" t="str">
        <f t="shared" si="3687"/>
        <v/>
      </c>
      <c r="Q119" s="23" t="str">
        <f t="shared" si="3687"/>
        <v/>
      </c>
      <c r="R119" s="23" t="str">
        <f t="shared" si="3687"/>
        <v/>
      </c>
      <c r="S119" s="23" t="str">
        <f t="shared" si="3687"/>
        <v/>
      </c>
      <c r="T119" s="23" t="str">
        <f t="shared" si="3687"/>
        <v/>
      </c>
      <c r="U119" s="23" t="str">
        <f t="shared" si="3687"/>
        <v/>
      </c>
      <c r="V119" s="543" t="str">
        <f t="shared" si="3687"/>
        <v/>
      </c>
      <c r="W119" s="23" t="str">
        <f t="shared" si="3687"/>
        <v/>
      </c>
      <c r="X119" s="23" t="str">
        <f t="shared" si="3687"/>
        <v/>
      </c>
      <c r="Y119" s="23" t="str">
        <f t="shared" si="3687"/>
        <v/>
      </c>
      <c r="Z119" s="23" t="str">
        <f t="shared" si="3687"/>
        <v/>
      </c>
      <c r="AA119" s="23" t="str">
        <f t="shared" si="3687"/>
        <v/>
      </c>
      <c r="AB119" s="23" t="str">
        <f t="shared" si="3687"/>
        <v/>
      </c>
      <c r="AC119" s="23" t="str">
        <f t="shared" si="3687"/>
        <v/>
      </c>
      <c r="AD119" s="23" t="str">
        <f t="shared" si="3687"/>
        <v/>
      </c>
      <c r="AE119" s="23" t="str">
        <f t="shared" si="3687"/>
        <v/>
      </c>
      <c r="AF119" s="23" t="str">
        <f t="shared" si="3687"/>
        <v/>
      </c>
      <c r="AG119" s="23" t="str">
        <f t="shared" si="3687"/>
        <v/>
      </c>
      <c r="AH119" s="23" t="str">
        <f t="shared" si="3687"/>
        <v/>
      </c>
      <c r="AI119" s="23" t="str">
        <f t="shared" si="3687"/>
        <v/>
      </c>
      <c r="AJ119" s="23" t="str">
        <f t="shared" si="3687"/>
        <v/>
      </c>
      <c r="AK119" s="23" t="str">
        <f t="shared" si="3687"/>
        <v/>
      </c>
      <c r="AL119" s="23" t="str">
        <f t="shared" si="3687"/>
        <v/>
      </c>
      <c r="AM119" s="23" t="str">
        <f t="shared" si="3687"/>
        <v/>
      </c>
      <c r="AN119" s="23" t="str">
        <f t="shared" si="3687"/>
        <v/>
      </c>
      <c r="AO119" s="23" t="str">
        <f t="shared" si="3687"/>
        <v/>
      </c>
      <c r="AP119" s="543" t="str">
        <f t="shared" si="3687"/>
        <v/>
      </c>
      <c r="AQ119" s="10" t="str">
        <f t="shared" si="3687"/>
        <v/>
      </c>
      <c r="AR119" s="23" t="str">
        <f t="shared" si="3687"/>
        <v/>
      </c>
      <c r="AS119" s="23" t="str">
        <f t="shared" si="3687"/>
        <v/>
      </c>
      <c r="AT119" s="23" t="str">
        <f t="shared" si="3687"/>
        <v/>
      </c>
      <c r="AU119" s="23" t="str">
        <f t="shared" si="3687"/>
        <v/>
      </c>
      <c r="AV119" s="23" t="str">
        <f t="shared" si="3687"/>
        <v/>
      </c>
      <c r="AW119" s="23" t="str">
        <f t="shared" si="3687"/>
        <v/>
      </c>
      <c r="AX119" s="23" t="str">
        <f t="shared" si="3687"/>
        <v/>
      </c>
      <c r="AY119" s="23" t="str">
        <f t="shared" si="3687"/>
        <v/>
      </c>
      <c r="AZ119" s="23" t="str">
        <f t="shared" si="3687"/>
        <v/>
      </c>
      <c r="BA119" s="23" t="str">
        <f t="shared" si="3687"/>
        <v/>
      </c>
      <c r="BB119" s="23" t="str">
        <f t="shared" si="3687"/>
        <v/>
      </c>
      <c r="BC119" s="23" t="str">
        <f t="shared" si="3687"/>
        <v/>
      </c>
      <c r="BD119" s="23" t="str">
        <f t="shared" si="3687"/>
        <v/>
      </c>
      <c r="BE119" s="23" t="str">
        <f t="shared" si="3687"/>
        <v/>
      </c>
      <c r="BF119" s="23" t="str">
        <f t="shared" si="3687"/>
        <v/>
      </c>
      <c r="BG119" s="23" t="str">
        <f t="shared" si="3687"/>
        <v/>
      </c>
      <c r="BH119" s="23" t="str">
        <f t="shared" si="3687"/>
        <v/>
      </c>
      <c r="BI119" s="23" t="str">
        <f t="shared" si="3687"/>
        <v/>
      </c>
      <c r="BJ119" s="543" t="str">
        <f t="shared" si="3687"/>
        <v/>
      </c>
      <c r="BK119" s="10" t="str">
        <f t="shared" si="3687"/>
        <v/>
      </c>
      <c r="BL119" s="10" t="str">
        <f t="shared" si="3687"/>
        <v/>
      </c>
      <c r="BM119" s="10" t="str">
        <f t="shared" si="3687"/>
        <v/>
      </c>
      <c r="BN119" s="10" t="str">
        <f t="shared" si="3687"/>
        <v/>
      </c>
      <c r="BO119" s="10" t="str">
        <f t="shared" ref="BO119:CW119" si="3688">IF(BO118="","",IF(OR(BO118="G",BO118="C")=TRUE,"S",IF(OR(BO118="A",BO118="T")=TRUE,"W","/")))</f>
        <v/>
      </c>
      <c r="BP119" s="10" t="str">
        <f t="shared" si="3688"/>
        <v/>
      </c>
      <c r="BQ119" s="10" t="str">
        <f t="shared" si="3688"/>
        <v/>
      </c>
      <c r="BR119" s="10" t="str">
        <f t="shared" si="3688"/>
        <v/>
      </c>
      <c r="BS119" s="10" t="str">
        <f t="shared" si="3688"/>
        <v/>
      </c>
      <c r="BT119" s="10" t="str">
        <f t="shared" si="3688"/>
        <v/>
      </c>
      <c r="BU119" s="10" t="str">
        <f t="shared" si="3688"/>
        <v/>
      </c>
      <c r="BV119" s="10" t="str">
        <f t="shared" si="3688"/>
        <v/>
      </c>
      <c r="BW119" s="10" t="str">
        <f t="shared" si="3688"/>
        <v/>
      </c>
      <c r="BX119" s="10" t="str">
        <f t="shared" si="3688"/>
        <v/>
      </c>
      <c r="BY119" s="10" t="str">
        <f t="shared" si="3688"/>
        <v/>
      </c>
      <c r="BZ119" s="10" t="str">
        <f t="shared" si="3688"/>
        <v/>
      </c>
      <c r="CA119" s="10" t="str">
        <f t="shared" si="3688"/>
        <v/>
      </c>
      <c r="CB119" s="10" t="str">
        <f t="shared" si="3688"/>
        <v/>
      </c>
      <c r="CC119" s="546" t="str">
        <f t="shared" si="3688"/>
        <v/>
      </c>
      <c r="CD119" s="10" t="str">
        <f t="shared" si="3688"/>
        <v/>
      </c>
      <c r="CE119" s="10" t="str">
        <f t="shared" si="3688"/>
        <v/>
      </c>
      <c r="CF119" s="23" t="str">
        <f t="shared" si="3688"/>
        <v/>
      </c>
      <c r="CG119" s="23" t="str">
        <f t="shared" si="3688"/>
        <v/>
      </c>
      <c r="CH119" s="23" t="str">
        <f t="shared" si="3688"/>
        <v/>
      </c>
      <c r="CI119" s="23" t="str">
        <f t="shared" si="3688"/>
        <v/>
      </c>
      <c r="CJ119" s="23" t="str">
        <f t="shared" si="3688"/>
        <v/>
      </c>
      <c r="CK119" s="23" t="str">
        <f t="shared" si="3688"/>
        <v/>
      </c>
      <c r="CL119" s="23" t="str">
        <f t="shared" si="3688"/>
        <v/>
      </c>
      <c r="CM119" s="23" t="str">
        <f t="shared" si="3688"/>
        <v/>
      </c>
      <c r="CN119" s="23" t="str">
        <f t="shared" si="3688"/>
        <v/>
      </c>
      <c r="CO119" s="23" t="str">
        <f t="shared" si="3688"/>
        <v/>
      </c>
      <c r="CP119" s="23" t="str">
        <f t="shared" si="3688"/>
        <v/>
      </c>
      <c r="CQ119" s="23" t="str">
        <f t="shared" si="3688"/>
        <v/>
      </c>
      <c r="CR119" s="23" t="str">
        <f t="shared" si="3688"/>
        <v/>
      </c>
      <c r="CS119" s="23" t="str">
        <f t="shared" si="3688"/>
        <v/>
      </c>
      <c r="CT119" s="23" t="str">
        <f t="shared" si="3688"/>
        <v/>
      </c>
      <c r="CU119" s="23" t="str">
        <f t="shared" si="3688"/>
        <v/>
      </c>
      <c r="CV119" s="23" t="str">
        <f t="shared" si="3688"/>
        <v/>
      </c>
      <c r="CW119" s="23" t="str">
        <f t="shared" si="3688"/>
        <v/>
      </c>
      <c r="CX119" s="533"/>
    </row>
    <row r="120" spans="1:114" s="510" customFormat="1">
      <c r="A120" s="532"/>
      <c r="B120" s="530">
        <f>$A121</f>
        <v>3701</v>
      </c>
      <c r="C120" s="509">
        <f t="shared" ref="C120:AH120" si="3689">$A121+B$9</f>
        <v>3702</v>
      </c>
      <c r="D120" s="509">
        <f t="shared" si="3689"/>
        <v>3703</v>
      </c>
      <c r="E120" s="509">
        <f t="shared" si="3689"/>
        <v>3704</v>
      </c>
      <c r="F120" s="509">
        <f t="shared" si="3689"/>
        <v>3705</v>
      </c>
      <c r="G120" s="509">
        <f t="shared" si="3689"/>
        <v>3706</v>
      </c>
      <c r="H120" s="509">
        <f t="shared" si="3689"/>
        <v>3707</v>
      </c>
      <c r="I120" s="509">
        <f t="shared" si="3689"/>
        <v>3708</v>
      </c>
      <c r="J120" s="509">
        <f t="shared" si="3689"/>
        <v>3709</v>
      </c>
      <c r="K120" s="509">
        <f t="shared" si="3689"/>
        <v>3710</v>
      </c>
      <c r="L120" s="509">
        <f t="shared" si="3689"/>
        <v>3711</v>
      </c>
      <c r="M120" s="509">
        <f t="shared" si="3689"/>
        <v>3712</v>
      </c>
      <c r="N120" s="509">
        <f t="shared" si="3689"/>
        <v>3713</v>
      </c>
      <c r="O120" s="509">
        <f t="shared" si="3689"/>
        <v>3714</v>
      </c>
      <c r="P120" s="509">
        <f t="shared" si="3689"/>
        <v>3715</v>
      </c>
      <c r="Q120" s="509">
        <f t="shared" si="3689"/>
        <v>3716</v>
      </c>
      <c r="R120" s="509">
        <f t="shared" si="3689"/>
        <v>3717</v>
      </c>
      <c r="S120" s="509">
        <f t="shared" si="3689"/>
        <v>3718</v>
      </c>
      <c r="T120" s="509">
        <f t="shared" si="3689"/>
        <v>3719</v>
      </c>
      <c r="U120" s="509">
        <f t="shared" si="3689"/>
        <v>3720</v>
      </c>
      <c r="V120" s="544">
        <f t="shared" si="3689"/>
        <v>3721</v>
      </c>
      <c r="W120" s="509">
        <f t="shared" si="3689"/>
        <v>3722</v>
      </c>
      <c r="X120" s="509">
        <f t="shared" si="3689"/>
        <v>3723</v>
      </c>
      <c r="Y120" s="509">
        <f t="shared" si="3689"/>
        <v>3724</v>
      </c>
      <c r="Z120" s="509">
        <f t="shared" si="3689"/>
        <v>3725</v>
      </c>
      <c r="AA120" s="509">
        <f t="shared" si="3689"/>
        <v>3726</v>
      </c>
      <c r="AB120" s="509">
        <f t="shared" si="3689"/>
        <v>3727</v>
      </c>
      <c r="AC120" s="509">
        <f t="shared" si="3689"/>
        <v>3728</v>
      </c>
      <c r="AD120" s="509">
        <f t="shared" si="3689"/>
        <v>3729</v>
      </c>
      <c r="AE120" s="509">
        <f t="shared" si="3689"/>
        <v>3730</v>
      </c>
      <c r="AF120" s="509">
        <f t="shared" si="3689"/>
        <v>3731</v>
      </c>
      <c r="AG120" s="509">
        <f t="shared" si="3689"/>
        <v>3732</v>
      </c>
      <c r="AH120" s="509">
        <f t="shared" si="3689"/>
        <v>3733</v>
      </c>
      <c r="AI120" s="509">
        <f t="shared" ref="AI120:BN120" si="3690">$A121+AH$9</f>
        <v>3734</v>
      </c>
      <c r="AJ120" s="509">
        <f t="shared" si="3690"/>
        <v>3735</v>
      </c>
      <c r="AK120" s="509">
        <f t="shared" si="3690"/>
        <v>3736</v>
      </c>
      <c r="AL120" s="509">
        <f t="shared" si="3690"/>
        <v>3737</v>
      </c>
      <c r="AM120" s="509">
        <f t="shared" si="3690"/>
        <v>3738</v>
      </c>
      <c r="AN120" s="509">
        <f t="shared" si="3690"/>
        <v>3739</v>
      </c>
      <c r="AO120" s="509">
        <f t="shared" si="3690"/>
        <v>3740</v>
      </c>
      <c r="AP120" s="544">
        <f t="shared" si="3690"/>
        <v>3741</v>
      </c>
      <c r="AQ120" s="531">
        <f t="shared" si="3690"/>
        <v>3742</v>
      </c>
      <c r="AR120" s="509">
        <f t="shared" si="3690"/>
        <v>3743</v>
      </c>
      <c r="AS120" s="509">
        <f t="shared" si="3690"/>
        <v>3744</v>
      </c>
      <c r="AT120" s="509">
        <f t="shared" si="3690"/>
        <v>3745</v>
      </c>
      <c r="AU120" s="509">
        <f t="shared" si="3690"/>
        <v>3746</v>
      </c>
      <c r="AV120" s="509">
        <f t="shared" si="3690"/>
        <v>3747</v>
      </c>
      <c r="AW120" s="509">
        <f t="shared" si="3690"/>
        <v>3748</v>
      </c>
      <c r="AX120" s="509">
        <f t="shared" si="3690"/>
        <v>3749</v>
      </c>
      <c r="AY120" s="509">
        <f t="shared" si="3690"/>
        <v>3750</v>
      </c>
      <c r="AZ120" s="509">
        <f t="shared" si="3690"/>
        <v>3751</v>
      </c>
      <c r="BA120" s="509">
        <f t="shared" si="3690"/>
        <v>3752</v>
      </c>
      <c r="BB120" s="509">
        <f t="shared" si="3690"/>
        <v>3753</v>
      </c>
      <c r="BC120" s="509">
        <f t="shared" si="3690"/>
        <v>3754</v>
      </c>
      <c r="BD120" s="509">
        <f t="shared" si="3690"/>
        <v>3755</v>
      </c>
      <c r="BE120" s="509">
        <f t="shared" si="3690"/>
        <v>3756</v>
      </c>
      <c r="BF120" s="509">
        <f t="shared" si="3690"/>
        <v>3757</v>
      </c>
      <c r="BG120" s="509">
        <f t="shared" si="3690"/>
        <v>3758</v>
      </c>
      <c r="BH120" s="509">
        <f t="shared" si="3690"/>
        <v>3759</v>
      </c>
      <c r="BI120" s="509">
        <f t="shared" si="3690"/>
        <v>3760</v>
      </c>
      <c r="BJ120" s="544">
        <f t="shared" si="3690"/>
        <v>3761</v>
      </c>
      <c r="BK120" s="531">
        <f t="shared" si="3690"/>
        <v>3762</v>
      </c>
      <c r="BL120" s="531">
        <f t="shared" si="3690"/>
        <v>3763</v>
      </c>
      <c r="BM120" s="531">
        <f t="shared" si="3690"/>
        <v>3764</v>
      </c>
      <c r="BN120" s="531">
        <f t="shared" si="3690"/>
        <v>3765</v>
      </c>
      <c r="BO120" s="531">
        <f t="shared" ref="BO120:CT120" si="3691">$A121+BN$9</f>
        <v>3766</v>
      </c>
      <c r="BP120" s="531">
        <f t="shared" si="3691"/>
        <v>3767</v>
      </c>
      <c r="BQ120" s="531">
        <f t="shared" si="3691"/>
        <v>3768</v>
      </c>
      <c r="BR120" s="531">
        <f t="shared" si="3691"/>
        <v>3769</v>
      </c>
      <c r="BS120" s="531">
        <f t="shared" si="3691"/>
        <v>3770</v>
      </c>
      <c r="BT120" s="531">
        <f t="shared" si="3691"/>
        <v>3771</v>
      </c>
      <c r="BU120" s="531">
        <f t="shared" si="3691"/>
        <v>3772</v>
      </c>
      <c r="BV120" s="531">
        <f t="shared" si="3691"/>
        <v>3773</v>
      </c>
      <c r="BW120" s="531">
        <f t="shared" si="3691"/>
        <v>3774</v>
      </c>
      <c r="BX120" s="531">
        <f t="shared" si="3691"/>
        <v>3775</v>
      </c>
      <c r="BY120" s="531">
        <f t="shared" si="3691"/>
        <v>3776</v>
      </c>
      <c r="BZ120" s="531">
        <f t="shared" si="3691"/>
        <v>3777</v>
      </c>
      <c r="CA120" s="531">
        <f t="shared" si="3691"/>
        <v>3778</v>
      </c>
      <c r="CB120" s="531">
        <f t="shared" si="3691"/>
        <v>3779</v>
      </c>
      <c r="CC120" s="547">
        <f t="shared" si="3691"/>
        <v>3780</v>
      </c>
      <c r="CD120" s="531">
        <f t="shared" si="3691"/>
        <v>3781</v>
      </c>
      <c r="CE120" s="531">
        <f t="shared" si="3691"/>
        <v>3782</v>
      </c>
      <c r="CF120" s="509">
        <f t="shared" si="3691"/>
        <v>3783</v>
      </c>
      <c r="CG120" s="509">
        <f t="shared" si="3691"/>
        <v>3784</v>
      </c>
      <c r="CH120" s="509">
        <f t="shared" si="3691"/>
        <v>3785</v>
      </c>
      <c r="CI120" s="509">
        <f t="shared" si="3691"/>
        <v>3786</v>
      </c>
      <c r="CJ120" s="509">
        <f t="shared" si="3691"/>
        <v>3787</v>
      </c>
      <c r="CK120" s="509">
        <f t="shared" si="3691"/>
        <v>3788</v>
      </c>
      <c r="CL120" s="509">
        <f t="shared" si="3691"/>
        <v>3789</v>
      </c>
      <c r="CM120" s="509">
        <f t="shared" si="3691"/>
        <v>3790</v>
      </c>
      <c r="CN120" s="509">
        <f t="shared" si="3691"/>
        <v>3791</v>
      </c>
      <c r="CO120" s="509">
        <f t="shared" si="3691"/>
        <v>3792</v>
      </c>
      <c r="CP120" s="509">
        <f t="shared" si="3691"/>
        <v>3793</v>
      </c>
      <c r="CQ120" s="509">
        <f t="shared" si="3691"/>
        <v>3794</v>
      </c>
      <c r="CR120" s="509">
        <f t="shared" si="3691"/>
        <v>3795</v>
      </c>
      <c r="CS120" s="509">
        <f t="shared" si="3691"/>
        <v>3796</v>
      </c>
      <c r="CT120" s="509">
        <f t="shared" si="3691"/>
        <v>3797</v>
      </c>
      <c r="CU120" s="509">
        <f t="shared" ref="CU120:CW120" si="3692">$A121+CT$9</f>
        <v>3798</v>
      </c>
      <c r="CV120" s="509">
        <f t="shared" si="3692"/>
        <v>3799</v>
      </c>
      <c r="CW120" s="509">
        <f t="shared" si="3692"/>
        <v>3800</v>
      </c>
      <c r="CX120" s="532"/>
      <c r="CZ120" s="508"/>
      <c r="DE120" s="508"/>
      <c r="DF120" s="508"/>
      <c r="DG120" s="508"/>
      <c r="DH120" s="508"/>
      <c r="DI120" s="508"/>
      <c r="DJ120" s="508"/>
    </row>
    <row r="121" spans="1:114">
      <c r="A121" s="533">
        <v>3701</v>
      </c>
      <c r="B121" s="190" t="str">
        <f>MID($I$7,B120,1)</f>
        <v/>
      </c>
      <c r="C121" s="23" t="str">
        <f t="shared" ref="C121" si="3693">MID($I$7,C120,1)</f>
        <v/>
      </c>
      <c r="D121" s="23" t="str">
        <f t="shared" ref="D121" si="3694">MID($I$7,D120,1)</f>
        <v/>
      </c>
      <c r="E121" s="23" t="str">
        <f t="shared" ref="E121" si="3695">MID($I$7,E120,1)</f>
        <v/>
      </c>
      <c r="F121" s="23" t="str">
        <f t="shared" ref="F121" si="3696">MID($I$7,F120,1)</f>
        <v/>
      </c>
      <c r="G121" s="23" t="str">
        <f t="shared" ref="G121" si="3697">MID($I$7,G120,1)</f>
        <v/>
      </c>
      <c r="H121" s="23" t="str">
        <f t="shared" ref="H121" si="3698">MID($I$7,H120,1)</f>
        <v/>
      </c>
      <c r="I121" s="23" t="str">
        <f t="shared" ref="I121" si="3699">MID($I$7,I120,1)</f>
        <v/>
      </c>
      <c r="J121" s="23" t="str">
        <f t="shared" ref="J121" si="3700">MID($I$7,J120,1)</f>
        <v/>
      </c>
      <c r="K121" s="23" t="str">
        <f t="shared" ref="K121" si="3701">MID($I$7,K120,1)</f>
        <v/>
      </c>
      <c r="L121" s="23" t="str">
        <f t="shared" ref="L121" si="3702">MID($I$7,L120,1)</f>
        <v/>
      </c>
      <c r="M121" s="23" t="str">
        <f t="shared" ref="M121" si="3703">MID($I$7,M120,1)</f>
        <v/>
      </c>
      <c r="N121" s="23" t="str">
        <f t="shared" ref="N121" si="3704">MID($I$7,N120,1)</f>
        <v/>
      </c>
      <c r="O121" s="23" t="str">
        <f t="shared" ref="O121" si="3705">MID($I$7,O120,1)</f>
        <v/>
      </c>
      <c r="P121" s="23" t="str">
        <f t="shared" ref="P121" si="3706">MID($I$7,P120,1)</f>
        <v/>
      </c>
      <c r="Q121" s="23" t="str">
        <f t="shared" ref="Q121" si="3707">MID($I$7,Q120,1)</f>
        <v/>
      </c>
      <c r="R121" s="23" t="str">
        <f t="shared" ref="R121" si="3708">MID($I$7,R120,1)</f>
        <v/>
      </c>
      <c r="S121" s="23" t="str">
        <f t="shared" ref="S121" si="3709">MID($I$7,S120,1)</f>
        <v/>
      </c>
      <c r="T121" s="23" t="str">
        <f t="shared" ref="T121" si="3710">MID($I$7,T120,1)</f>
        <v/>
      </c>
      <c r="U121" s="23" t="str">
        <f t="shared" ref="U121" si="3711">MID($I$7,U120,1)</f>
        <v/>
      </c>
      <c r="V121" s="543" t="str">
        <f t="shared" ref="V121" si="3712">MID($I$7,V120,1)</f>
        <v/>
      </c>
      <c r="W121" s="23" t="str">
        <f t="shared" ref="W121" si="3713">MID($I$7,W120,1)</f>
        <v/>
      </c>
      <c r="X121" s="23" t="str">
        <f t="shared" ref="X121" si="3714">MID($I$7,X120,1)</f>
        <v/>
      </c>
      <c r="Y121" s="23" t="str">
        <f t="shared" ref="Y121" si="3715">MID($I$7,Y120,1)</f>
        <v/>
      </c>
      <c r="Z121" s="23" t="str">
        <f t="shared" ref="Z121" si="3716">MID($I$7,Z120,1)</f>
        <v/>
      </c>
      <c r="AA121" s="23" t="str">
        <f t="shared" ref="AA121" si="3717">MID($I$7,AA120,1)</f>
        <v/>
      </c>
      <c r="AB121" s="23" t="str">
        <f t="shared" ref="AB121" si="3718">MID($I$7,AB120,1)</f>
        <v/>
      </c>
      <c r="AC121" s="23" t="str">
        <f t="shared" ref="AC121" si="3719">MID($I$7,AC120,1)</f>
        <v/>
      </c>
      <c r="AD121" s="23" t="str">
        <f t="shared" ref="AD121" si="3720">MID($I$7,AD120,1)</f>
        <v/>
      </c>
      <c r="AE121" s="23" t="str">
        <f t="shared" ref="AE121" si="3721">MID($I$7,AE120,1)</f>
        <v/>
      </c>
      <c r="AF121" s="23" t="str">
        <f t="shared" ref="AF121" si="3722">MID($I$7,AF120,1)</f>
        <v/>
      </c>
      <c r="AG121" s="23" t="str">
        <f t="shared" ref="AG121" si="3723">MID($I$7,AG120,1)</f>
        <v/>
      </c>
      <c r="AH121" s="23" t="str">
        <f t="shared" ref="AH121" si="3724">MID($I$7,AH120,1)</f>
        <v/>
      </c>
      <c r="AI121" s="23" t="str">
        <f t="shared" ref="AI121" si="3725">MID($I$7,AI120,1)</f>
        <v/>
      </c>
      <c r="AJ121" s="23" t="str">
        <f t="shared" ref="AJ121" si="3726">MID($I$7,AJ120,1)</f>
        <v/>
      </c>
      <c r="AK121" s="23" t="str">
        <f t="shared" ref="AK121" si="3727">MID($I$7,AK120,1)</f>
        <v/>
      </c>
      <c r="AL121" s="23" t="str">
        <f t="shared" ref="AL121" si="3728">MID($I$7,AL120,1)</f>
        <v/>
      </c>
      <c r="AM121" s="23" t="str">
        <f t="shared" ref="AM121" si="3729">MID($I$7,AM120,1)</f>
        <v/>
      </c>
      <c r="AN121" s="23" t="str">
        <f t="shared" ref="AN121" si="3730">MID($I$7,AN120,1)</f>
        <v/>
      </c>
      <c r="AO121" s="23" t="str">
        <f t="shared" ref="AO121" si="3731">MID($I$7,AO120,1)</f>
        <v/>
      </c>
      <c r="AP121" s="543" t="str">
        <f t="shared" ref="AP121" si="3732">MID($I$7,AP120,1)</f>
        <v/>
      </c>
      <c r="AQ121" s="10" t="str">
        <f t="shared" ref="AQ121" si="3733">MID($I$7,AQ120,1)</f>
        <v/>
      </c>
      <c r="AR121" s="23" t="str">
        <f t="shared" ref="AR121" si="3734">MID($I$7,AR120,1)</f>
        <v/>
      </c>
      <c r="AS121" s="23" t="str">
        <f t="shared" ref="AS121" si="3735">MID($I$7,AS120,1)</f>
        <v/>
      </c>
      <c r="AT121" s="23" t="str">
        <f t="shared" ref="AT121" si="3736">MID($I$7,AT120,1)</f>
        <v/>
      </c>
      <c r="AU121" s="23" t="str">
        <f t="shared" ref="AU121" si="3737">MID($I$7,AU120,1)</f>
        <v/>
      </c>
      <c r="AV121" s="23" t="str">
        <f t="shared" ref="AV121" si="3738">MID($I$7,AV120,1)</f>
        <v/>
      </c>
      <c r="AW121" s="23" t="str">
        <f t="shared" ref="AW121" si="3739">MID($I$7,AW120,1)</f>
        <v/>
      </c>
      <c r="AX121" s="23" t="str">
        <f t="shared" ref="AX121" si="3740">MID($I$7,AX120,1)</f>
        <v/>
      </c>
      <c r="AY121" s="23" t="str">
        <f t="shared" ref="AY121" si="3741">MID($I$7,AY120,1)</f>
        <v/>
      </c>
      <c r="AZ121" s="23" t="str">
        <f t="shared" ref="AZ121" si="3742">MID($I$7,AZ120,1)</f>
        <v/>
      </c>
      <c r="BA121" s="23" t="str">
        <f t="shared" ref="BA121" si="3743">MID($I$7,BA120,1)</f>
        <v/>
      </c>
      <c r="BB121" s="23" t="str">
        <f t="shared" ref="BB121" si="3744">MID($I$7,BB120,1)</f>
        <v/>
      </c>
      <c r="BC121" s="23" t="str">
        <f t="shared" ref="BC121" si="3745">MID($I$7,BC120,1)</f>
        <v/>
      </c>
      <c r="BD121" s="23" t="str">
        <f t="shared" ref="BD121" si="3746">MID($I$7,BD120,1)</f>
        <v/>
      </c>
      <c r="BE121" s="23" t="str">
        <f t="shared" ref="BE121" si="3747">MID($I$7,BE120,1)</f>
        <v/>
      </c>
      <c r="BF121" s="23" t="str">
        <f t="shared" ref="BF121" si="3748">MID($I$7,BF120,1)</f>
        <v/>
      </c>
      <c r="BG121" s="23" t="str">
        <f t="shared" ref="BG121" si="3749">MID($I$7,BG120,1)</f>
        <v/>
      </c>
      <c r="BH121" s="23" t="str">
        <f t="shared" ref="BH121" si="3750">MID($I$7,BH120,1)</f>
        <v/>
      </c>
      <c r="BI121" s="23" t="str">
        <f t="shared" ref="BI121" si="3751">MID($I$7,BI120,1)</f>
        <v/>
      </c>
      <c r="BJ121" s="543" t="str">
        <f t="shared" ref="BJ121" si="3752">MID($I$7,BJ120,1)</f>
        <v/>
      </c>
      <c r="BK121" s="10" t="str">
        <f t="shared" ref="BK121" si="3753">MID($I$7,BK120,1)</f>
        <v/>
      </c>
      <c r="BL121" s="10" t="str">
        <f t="shared" ref="BL121" si="3754">MID($I$7,BL120,1)</f>
        <v/>
      </c>
      <c r="BM121" s="10" t="str">
        <f t="shared" ref="BM121" si="3755">MID($I$7,BM120,1)</f>
        <v/>
      </c>
      <c r="BN121" s="10" t="str">
        <f t="shared" ref="BN121" si="3756">MID($I$7,BN120,1)</f>
        <v/>
      </c>
      <c r="BO121" s="10" t="str">
        <f t="shared" ref="BO121" si="3757">MID($I$7,BO120,1)</f>
        <v/>
      </c>
      <c r="BP121" s="10" t="str">
        <f t="shared" ref="BP121" si="3758">MID($I$7,BP120,1)</f>
        <v/>
      </c>
      <c r="BQ121" s="10" t="str">
        <f t="shared" ref="BQ121" si="3759">MID($I$7,BQ120,1)</f>
        <v/>
      </c>
      <c r="BR121" s="10" t="str">
        <f t="shared" ref="BR121" si="3760">MID($I$7,BR120,1)</f>
        <v/>
      </c>
      <c r="BS121" s="10" t="str">
        <f t="shared" ref="BS121" si="3761">MID($I$7,BS120,1)</f>
        <v/>
      </c>
      <c r="BT121" s="10" t="str">
        <f t="shared" ref="BT121" si="3762">MID($I$7,BT120,1)</f>
        <v/>
      </c>
      <c r="BU121" s="10" t="str">
        <f t="shared" ref="BU121" si="3763">MID($I$7,BU120,1)</f>
        <v/>
      </c>
      <c r="BV121" s="10" t="str">
        <f t="shared" ref="BV121" si="3764">MID($I$7,BV120,1)</f>
        <v/>
      </c>
      <c r="BW121" s="10" t="str">
        <f t="shared" ref="BW121" si="3765">MID($I$7,BW120,1)</f>
        <v/>
      </c>
      <c r="BX121" s="10" t="str">
        <f t="shared" ref="BX121" si="3766">MID($I$7,BX120,1)</f>
        <v/>
      </c>
      <c r="BY121" s="10" t="str">
        <f t="shared" ref="BY121" si="3767">MID($I$7,BY120,1)</f>
        <v/>
      </c>
      <c r="BZ121" s="10" t="str">
        <f t="shared" ref="BZ121" si="3768">MID($I$7,BZ120,1)</f>
        <v/>
      </c>
      <c r="CA121" s="10" t="str">
        <f t="shared" ref="CA121" si="3769">MID($I$7,CA120,1)</f>
        <v/>
      </c>
      <c r="CB121" s="10" t="str">
        <f t="shared" ref="CB121" si="3770">MID($I$7,CB120,1)</f>
        <v/>
      </c>
      <c r="CC121" s="546" t="str">
        <f t="shared" ref="CC121" si="3771">MID($I$7,CC120,1)</f>
        <v/>
      </c>
      <c r="CD121" s="10" t="str">
        <f t="shared" ref="CD121" si="3772">MID($I$7,CD120,1)</f>
        <v/>
      </c>
      <c r="CE121" s="10" t="str">
        <f t="shared" ref="CE121" si="3773">MID($I$7,CE120,1)</f>
        <v/>
      </c>
      <c r="CF121" s="23" t="str">
        <f t="shared" ref="CF121" si="3774">MID($I$7,CF120,1)</f>
        <v/>
      </c>
      <c r="CG121" s="23" t="str">
        <f t="shared" ref="CG121" si="3775">MID($I$7,CG120,1)</f>
        <v/>
      </c>
      <c r="CH121" s="23" t="str">
        <f t="shared" ref="CH121" si="3776">MID($I$7,CH120,1)</f>
        <v/>
      </c>
      <c r="CI121" s="23" t="str">
        <f t="shared" ref="CI121" si="3777">MID($I$7,CI120,1)</f>
        <v/>
      </c>
      <c r="CJ121" s="23" t="str">
        <f t="shared" ref="CJ121" si="3778">MID($I$7,CJ120,1)</f>
        <v/>
      </c>
      <c r="CK121" s="23" t="str">
        <f t="shared" ref="CK121" si="3779">MID($I$7,CK120,1)</f>
        <v/>
      </c>
      <c r="CL121" s="23" t="str">
        <f t="shared" ref="CL121" si="3780">MID($I$7,CL120,1)</f>
        <v/>
      </c>
      <c r="CM121" s="23" t="str">
        <f t="shared" ref="CM121" si="3781">MID($I$7,CM120,1)</f>
        <v/>
      </c>
      <c r="CN121" s="23" t="str">
        <f t="shared" ref="CN121" si="3782">MID($I$7,CN120,1)</f>
        <v/>
      </c>
      <c r="CO121" s="23" t="str">
        <f t="shared" ref="CO121" si="3783">MID($I$7,CO120,1)</f>
        <v/>
      </c>
      <c r="CP121" s="23" t="str">
        <f t="shared" ref="CP121" si="3784">MID($I$7,CP120,1)</f>
        <v/>
      </c>
      <c r="CQ121" s="23" t="str">
        <f t="shared" ref="CQ121" si="3785">MID($I$7,CQ120,1)</f>
        <v/>
      </c>
      <c r="CR121" s="23" t="str">
        <f t="shared" ref="CR121" si="3786">MID($I$7,CR120,1)</f>
        <v/>
      </c>
      <c r="CS121" s="23" t="str">
        <f t="shared" ref="CS121" si="3787">MID($I$7,CS120,1)</f>
        <v/>
      </c>
      <c r="CT121" s="23" t="str">
        <f t="shared" ref="CT121" si="3788">MID($I$7,CT120,1)</f>
        <v/>
      </c>
      <c r="CU121" s="23" t="str">
        <f t="shared" ref="CU121" si="3789">MID($I$7,CU120,1)</f>
        <v/>
      </c>
      <c r="CV121" s="23" t="str">
        <f t="shared" ref="CV121" si="3790">MID($I$7,CV120,1)</f>
        <v/>
      </c>
      <c r="CW121" s="23" t="str">
        <f t="shared" ref="CW121" si="3791">MID($I$7,CW120,1)</f>
        <v/>
      </c>
      <c r="CX121" s="533">
        <f>CW120</f>
        <v>3800</v>
      </c>
    </row>
    <row r="122" spans="1:114">
      <c r="A122" s="533"/>
      <c r="B122" s="190" t="str">
        <f>IF(B121="","",IF(OR(B121="G",B121="C")=TRUE,"S",IF(OR(B121="A",B121="T")=TRUE,"W","/")))</f>
        <v/>
      </c>
      <c r="C122" s="23" t="str">
        <f t="shared" ref="C122:BN122" si="3792">IF(C121="","",IF(OR(C121="G",C121="C")=TRUE,"S",IF(OR(C121="A",C121="T")=TRUE,"W","/")))</f>
        <v/>
      </c>
      <c r="D122" s="23" t="str">
        <f t="shared" si="3792"/>
        <v/>
      </c>
      <c r="E122" s="23" t="str">
        <f t="shared" si="3792"/>
        <v/>
      </c>
      <c r="F122" s="23" t="str">
        <f t="shared" si="3792"/>
        <v/>
      </c>
      <c r="G122" s="23" t="str">
        <f t="shared" si="3792"/>
        <v/>
      </c>
      <c r="H122" s="23" t="str">
        <f t="shared" si="3792"/>
        <v/>
      </c>
      <c r="I122" s="23" t="str">
        <f t="shared" si="3792"/>
        <v/>
      </c>
      <c r="J122" s="23" t="str">
        <f t="shared" si="3792"/>
        <v/>
      </c>
      <c r="K122" s="23" t="str">
        <f t="shared" si="3792"/>
        <v/>
      </c>
      <c r="L122" s="23" t="str">
        <f t="shared" si="3792"/>
        <v/>
      </c>
      <c r="M122" s="23" t="str">
        <f t="shared" si="3792"/>
        <v/>
      </c>
      <c r="N122" s="23" t="str">
        <f t="shared" si="3792"/>
        <v/>
      </c>
      <c r="O122" s="23" t="str">
        <f t="shared" si="3792"/>
        <v/>
      </c>
      <c r="P122" s="23" t="str">
        <f t="shared" si="3792"/>
        <v/>
      </c>
      <c r="Q122" s="23" t="str">
        <f t="shared" si="3792"/>
        <v/>
      </c>
      <c r="R122" s="23" t="str">
        <f t="shared" si="3792"/>
        <v/>
      </c>
      <c r="S122" s="23" t="str">
        <f t="shared" si="3792"/>
        <v/>
      </c>
      <c r="T122" s="23" t="str">
        <f t="shared" si="3792"/>
        <v/>
      </c>
      <c r="U122" s="23" t="str">
        <f t="shared" si="3792"/>
        <v/>
      </c>
      <c r="V122" s="543" t="str">
        <f t="shared" si="3792"/>
        <v/>
      </c>
      <c r="W122" s="23" t="str">
        <f t="shared" si="3792"/>
        <v/>
      </c>
      <c r="X122" s="23" t="str">
        <f t="shared" si="3792"/>
        <v/>
      </c>
      <c r="Y122" s="23" t="str">
        <f t="shared" si="3792"/>
        <v/>
      </c>
      <c r="Z122" s="23" t="str">
        <f t="shared" si="3792"/>
        <v/>
      </c>
      <c r="AA122" s="23" t="str">
        <f t="shared" si="3792"/>
        <v/>
      </c>
      <c r="AB122" s="23" t="str">
        <f t="shared" si="3792"/>
        <v/>
      </c>
      <c r="AC122" s="23" t="str">
        <f t="shared" si="3792"/>
        <v/>
      </c>
      <c r="AD122" s="23" t="str">
        <f t="shared" si="3792"/>
        <v/>
      </c>
      <c r="AE122" s="23" t="str">
        <f t="shared" si="3792"/>
        <v/>
      </c>
      <c r="AF122" s="23" t="str">
        <f t="shared" si="3792"/>
        <v/>
      </c>
      <c r="AG122" s="23" t="str">
        <f t="shared" si="3792"/>
        <v/>
      </c>
      <c r="AH122" s="23" t="str">
        <f t="shared" si="3792"/>
        <v/>
      </c>
      <c r="AI122" s="23" t="str">
        <f t="shared" si="3792"/>
        <v/>
      </c>
      <c r="AJ122" s="23" t="str">
        <f t="shared" si="3792"/>
        <v/>
      </c>
      <c r="AK122" s="23" t="str">
        <f t="shared" si="3792"/>
        <v/>
      </c>
      <c r="AL122" s="23" t="str">
        <f t="shared" si="3792"/>
        <v/>
      </c>
      <c r="AM122" s="23" t="str">
        <f t="shared" si="3792"/>
        <v/>
      </c>
      <c r="AN122" s="23" t="str">
        <f t="shared" si="3792"/>
        <v/>
      </c>
      <c r="AO122" s="23" t="str">
        <f t="shared" si="3792"/>
        <v/>
      </c>
      <c r="AP122" s="543" t="str">
        <f t="shared" si="3792"/>
        <v/>
      </c>
      <c r="AQ122" s="10" t="str">
        <f t="shared" si="3792"/>
        <v/>
      </c>
      <c r="AR122" s="23" t="str">
        <f t="shared" si="3792"/>
        <v/>
      </c>
      <c r="AS122" s="23" t="str">
        <f t="shared" si="3792"/>
        <v/>
      </c>
      <c r="AT122" s="23" t="str">
        <f t="shared" si="3792"/>
        <v/>
      </c>
      <c r="AU122" s="23" t="str">
        <f t="shared" si="3792"/>
        <v/>
      </c>
      <c r="AV122" s="23" t="str">
        <f t="shared" si="3792"/>
        <v/>
      </c>
      <c r="AW122" s="23" t="str">
        <f t="shared" si="3792"/>
        <v/>
      </c>
      <c r="AX122" s="23" t="str">
        <f t="shared" si="3792"/>
        <v/>
      </c>
      <c r="AY122" s="23" t="str">
        <f t="shared" si="3792"/>
        <v/>
      </c>
      <c r="AZ122" s="23" t="str">
        <f t="shared" si="3792"/>
        <v/>
      </c>
      <c r="BA122" s="23" t="str">
        <f t="shared" si="3792"/>
        <v/>
      </c>
      <c r="BB122" s="23" t="str">
        <f t="shared" si="3792"/>
        <v/>
      </c>
      <c r="BC122" s="23" t="str">
        <f t="shared" si="3792"/>
        <v/>
      </c>
      <c r="BD122" s="23" t="str">
        <f t="shared" si="3792"/>
        <v/>
      </c>
      <c r="BE122" s="23" t="str">
        <f t="shared" si="3792"/>
        <v/>
      </c>
      <c r="BF122" s="23" t="str">
        <f t="shared" si="3792"/>
        <v/>
      </c>
      <c r="BG122" s="23" t="str">
        <f t="shared" si="3792"/>
        <v/>
      </c>
      <c r="BH122" s="23" t="str">
        <f t="shared" si="3792"/>
        <v/>
      </c>
      <c r="BI122" s="23" t="str">
        <f t="shared" si="3792"/>
        <v/>
      </c>
      <c r="BJ122" s="543" t="str">
        <f t="shared" si="3792"/>
        <v/>
      </c>
      <c r="BK122" s="10" t="str">
        <f t="shared" si="3792"/>
        <v/>
      </c>
      <c r="BL122" s="10" t="str">
        <f t="shared" si="3792"/>
        <v/>
      </c>
      <c r="BM122" s="10" t="str">
        <f t="shared" si="3792"/>
        <v/>
      </c>
      <c r="BN122" s="10" t="str">
        <f t="shared" si="3792"/>
        <v/>
      </c>
      <c r="BO122" s="10" t="str">
        <f t="shared" ref="BO122:CW122" si="3793">IF(BO121="","",IF(OR(BO121="G",BO121="C")=TRUE,"S",IF(OR(BO121="A",BO121="T")=TRUE,"W","/")))</f>
        <v/>
      </c>
      <c r="BP122" s="10" t="str">
        <f t="shared" si="3793"/>
        <v/>
      </c>
      <c r="BQ122" s="10" t="str">
        <f t="shared" si="3793"/>
        <v/>
      </c>
      <c r="BR122" s="10" t="str">
        <f t="shared" si="3793"/>
        <v/>
      </c>
      <c r="BS122" s="10" t="str">
        <f t="shared" si="3793"/>
        <v/>
      </c>
      <c r="BT122" s="10" t="str">
        <f t="shared" si="3793"/>
        <v/>
      </c>
      <c r="BU122" s="10" t="str">
        <f t="shared" si="3793"/>
        <v/>
      </c>
      <c r="BV122" s="10" t="str">
        <f t="shared" si="3793"/>
        <v/>
      </c>
      <c r="BW122" s="10" t="str">
        <f t="shared" si="3793"/>
        <v/>
      </c>
      <c r="BX122" s="10" t="str">
        <f t="shared" si="3793"/>
        <v/>
      </c>
      <c r="BY122" s="10" t="str">
        <f t="shared" si="3793"/>
        <v/>
      </c>
      <c r="BZ122" s="10" t="str">
        <f t="shared" si="3793"/>
        <v/>
      </c>
      <c r="CA122" s="10" t="str">
        <f t="shared" si="3793"/>
        <v/>
      </c>
      <c r="CB122" s="10" t="str">
        <f t="shared" si="3793"/>
        <v/>
      </c>
      <c r="CC122" s="546" t="str">
        <f t="shared" si="3793"/>
        <v/>
      </c>
      <c r="CD122" s="10" t="str">
        <f t="shared" si="3793"/>
        <v/>
      </c>
      <c r="CE122" s="10" t="str">
        <f t="shared" si="3793"/>
        <v/>
      </c>
      <c r="CF122" s="23" t="str">
        <f t="shared" si="3793"/>
        <v/>
      </c>
      <c r="CG122" s="23" t="str">
        <f t="shared" si="3793"/>
        <v/>
      </c>
      <c r="CH122" s="23" t="str">
        <f t="shared" si="3793"/>
        <v/>
      </c>
      <c r="CI122" s="23" t="str">
        <f t="shared" si="3793"/>
        <v/>
      </c>
      <c r="CJ122" s="23" t="str">
        <f t="shared" si="3793"/>
        <v/>
      </c>
      <c r="CK122" s="23" t="str">
        <f t="shared" si="3793"/>
        <v/>
      </c>
      <c r="CL122" s="23" t="str">
        <f t="shared" si="3793"/>
        <v/>
      </c>
      <c r="CM122" s="23" t="str">
        <f t="shared" si="3793"/>
        <v/>
      </c>
      <c r="CN122" s="23" t="str">
        <f t="shared" si="3793"/>
        <v/>
      </c>
      <c r="CO122" s="23" t="str">
        <f t="shared" si="3793"/>
        <v/>
      </c>
      <c r="CP122" s="23" t="str">
        <f t="shared" si="3793"/>
        <v/>
      </c>
      <c r="CQ122" s="23" t="str">
        <f t="shared" si="3793"/>
        <v/>
      </c>
      <c r="CR122" s="23" t="str">
        <f t="shared" si="3793"/>
        <v/>
      </c>
      <c r="CS122" s="23" t="str">
        <f t="shared" si="3793"/>
        <v/>
      </c>
      <c r="CT122" s="23" t="str">
        <f t="shared" si="3793"/>
        <v/>
      </c>
      <c r="CU122" s="23" t="str">
        <f t="shared" si="3793"/>
        <v/>
      </c>
      <c r="CV122" s="23" t="str">
        <f t="shared" si="3793"/>
        <v/>
      </c>
      <c r="CW122" s="23" t="str">
        <f t="shared" si="3793"/>
        <v/>
      </c>
      <c r="CX122" s="533"/>
    </row>
    <row r="123" spans="1:114" s="510" customFormat="1">
      <c r="A123" s="532"/>
      <c r="B123" s="530">
        <f>$A124</f>
        <v>3801</v>
      </c>
      <c r="C123" s="509">
        <f t="shared" ref="C123:AH123" si="3794">$A124+B$9</f>
        <v>3802</v>
      </c>
      <c r="D123" s="509">
        <f t="shared" si="3794"/>
        <v>3803</v>
      </c>
      <c r="E123" s="509">
        <f t="shared" si="3794"/>
        <v>3804</v>
      </c>
      <c r="F123" s="509">
        <f t="shared" si="3794"/>
        <v>3805</v>
      </c>
      <c r="G123" s="509">
        <f t="shared" si="3794"/>
        <v>3806</v>
      </c>
      <c r="H123" s="509">
        <f t="shared" si="3794"/>
        <v>3807</v>
      </c>
      <c r="I123" s="509">
        <f t="shared" si="3794"/>
        <v>3808</v>
      </c>
      <c r="J123" s="509">
        <f t="shared" si="3794"/>
        <v>3809</v>
      </c>
      <c r="K123" s="509">
        <f t="shared" si="3794"/>
        <v>3810</v>
      </c>
      <c r="L123" s="509">
        <f t="shared" si="3794"/>
        <v>3811</v>
      </c>
      <c r="M123" s="509">
        <f t="shared" si="3794"/>
        <v>3812</v>
      </c>
      <c r="N123" s="509">
        <f t="shared" si="3794"/>
        <v>3813</v>
      </c>
      <c r="O123" s="509">
        <f t="shared" si="3794"/>
        <v>3814</v>
      </c>
      <c r="P123" s="509">
        <f t="shared" si="3794"/>
        <v>3815</v>
      </c>
      <c r="Q123" s="509">
        <f t="shared" si="3794"/>
        <v>3816</v>
      </c>
      <c r="R123" s="509">
        <f t="shared" si="3794"/>
        <v>3817</v>
      </c>
      <c r="S123" s="509">
        <f t="shared" si="3794"/>
        <v>3818</v>
      </c>
      <c r="T123" s="509">
        <f t="shared" si="3794"/>
        <v>3819</v>
      </c>
      <c r="U123" s="509">
        <f t="shared" si="3794"/>
        <v>3820</v>
      </c>
      <c r="V123" s="544">
        <f t="shared" si="3794"/>
        <v>3821</v>
      </c>
      <c r="W123" s="509">
        <f t="shared" si="3794"/>
        <v>3822</v>
      </c>
      <c r="X123" s="509">
        <f t="shared" si="3794"/>
        <v>3823</v>
      </c>
      <c r="Y123" s="509">
        <f t="shared" si="3794"/>
        <v>3824</v>
      </c>
      <c r="Z123" s="509">
        <f t="shared" si="3794"/>
        <v>3825</v>
      </c>
      <c r="AA123" s="509">
        <f t="shared" si="3794"/>
        <v>3826</v>
      </c>
      <c r="AB123" s="509">
        <f t="shared" si="3794"/>
        <v>3827</v>
      </c>
      <c r="AC123" s="509">
        <f t="shared" si="3794"/>
        <v>3828</v>
      </c>
      <c r="AD123" s="509">
        <f t="shared" si="3794"/>
        <v>3829</v>
      </c>
      <c r="AE123" s="509">
        <f t="shared" si="3794"/>
        <v>3830</v>
      </c>
      <c r="AF123" s="509">
        <f t="shared" si="3794"/>
        <v>3831</v>
      </c>
      <c r="AG123" s="509">
        <f t="shared" si="3794"/>
        <v>3832</v>
      </c>
      <c r="AH123" s="509">
        <f t="shared" si="3794"/>
        <v>3833</v>
      </c>
      <c r="AI123" s="509">
        <f t="shared" ref="AI123:BN123" si="3795">$A124+AH$9</f>
        <v>3834</v>
      </c>
      <c r="AJ123" s="509">
        <f t="shared" si="3795"/>
        <v>3835</v>
      </c>
      <c r="AK123" s="509">
        <f t="shared" si="3795"/>
        <v>3836</v>
      </c>
      <c r="AL123" s="509">
        <f t="shared" si="3795"/>
        <v>3837</v>
      </c>
      <c r="AM123" s="509">
        <f t="shared" si="3795"/>
        <v>3838</v>
      </c>
      <c r="AN123" s="509">
        <f t="shared" si="3795"/>
        <v>3839</v>
      </c>
      <c r="AO123" s="509">
        <f t="shared" si="3795"/>
        <v>3840</v>
      </c>
      <c r="AP123" s="544">
        <f t="shared" si="3795"/>
        <v>3841</v>
      </c>
      <c r="AQ123" s="531">
        <f t="shared" si="3795"/>
        <v>3842</v>
      </c>
      <c r="AR123" s="509">
        <f t="shared" si="3795"/>
        <v>3843</v>
      </c>
      <c r="AS123" s="509">
        <f t="shared" si="3795"/>
        <v>3844</v>
      </c>
      <c r="AT123" s="509">
        <f t="shared" si="3795"/>
        <v>3845</v>
      </c>
      <c r="AU123" s="509">
        <f t="shared" si="3795"/>
        <v>3846</v>
      </c>
      <c r="AV123" s="509">
        <f t="shared" si="3795"/>
        <v>3847</v>
      </c>
      <c r="AW123" s="509">
        <f t="shared" si="3795"/>
        <v>3848</v>
      </c>
      <c r="AX123" s="509">
        <f t="shared" si="3795"/>
        <v>3849</v>
      </c>
      <c r="AY123" s="509">
        <f t="shared" si="3795"/>
        <v>3850</v>
      </c>
      <c r="AZ123" s="509">
        <f t="shared" si="3795"/>
        <v>3851</v>
      </c>
      <c r="BA123" s="509">
        <f t="shared" si="3795"/>
        <v>3852</v>
      </c>
      <c r="BB123" s="509">
        <f t="shared" si="3795"/>
        <v>3853</v>
      </c>
      <c r="BC123" s="509">
        <f t="shared" si="3795"/>
        <v>3854</v>
      </c>
      <c r="BD123" s="509">
        <f t="shared" si="3795"/>
        <v>3855</v>
      </c>
      <c r="BE123" s="509">
        <f t="shared" si="3795"/>
        <v>3856</v>
      </c>
      <c r="BF123" s="509">
        <f t="shared" si="3795"/>
        <v>3857</v>
      </c>
      <c r="BG123" s="509">
        <f t="shared" si="3795"/>
        <v>3858</v>
      </c>
      <c r="BH123" s="509">
        <f t="shared" si="3795"/>
        <v>3859</v>
      </c>
      <c r="BI123" s="509">
        <f t="shared" si="3795"/>
        <v>3860</v>
      </c>
      <c r="BJ123" s="544">
        <f t="shared" si="3795"/>
        <v>3861</v>
      </c>
      <c r="BK123" s="531">
        <f t="shared" si="3795"/>
        <v>3862</v>
      </c>
      <c r="BL123" s="531">
        <f t="shared" si="3795"/>
        <v>3863</v>
      </c>
      <c r="BM123" s="531">
        <f t="shared" si="3795"/>
        <v>3864</v>
      </c>
      <c r="BN123" s="531">
        <f t="shared" si="3795"/>
        <v>3865</v>
      </c>
      <c r="BO123" s="531">
        <f t="shared" ref="BO123:CT123" si="3796">$A124+BN$9</f>
        <v>3866</v>
      </c>
      <c r="BP123" s="531">
        <f t="shared" si="3796"/>
        <v>3867</v>
      </c>
      <c r="BQ123" s="531">
        <f t="shared" si="3796"/>
        <v>3868</v>
      </c>
      <c r="BR123" s="531">
        <f t="shared" si="3796"/>
        <v>3869</v>
      </c>
      <c r="BS123" s="531">
        <f t="shared" si="3796"/>
        <v>3870</v>
      </c>
      <c r="BT123" s="531">
        <f t="shared" si="3796"/>
        <v>3871</v>
      </c>
      <c r="BU123" s="531">
        <f t="shared" si="3796"/>
        <v>3872</v>
      </c>
      <c r="BV123" s="531">
        <f t="shared" si="3796"/>
        <v>3873</v>
      </c>
      <c r="BW123" s="531">
        <f t="shared" si="3796"/>
        <v>3874</v>
      </c>
      <c r="BX123" s="531">
        <f t="shared" si="3796"/>
        <v>3875</v>
      </c>
      <c r="BY123" s="531">
        <f t="shared" si="3796"/>
        <v>3876</v>
      </c>
      <c r="BZ123" s="531">
        <f t="shared" si="3796"/>
        <v>3877</v>
      </c>
      <c r="CA123" s="531">
        <f t="shared" si="3796"/>
        <v>3878</v>
      </c>
      <c r="CB123" s="531">
        <f t="shared" si="3796"/>
        <v>3879</v>
      </c>
      <c r="CC123" s="547">
        <f t="shared" si="3796"/>
        <v>3880</v>
      </c>
      <c r="CD123" s="531">
        <f t="shared" si="3796"/>
        <v>3881</v>
      </c>
      <c r="CE123" s="531">
        <f t="shared" si="3796"/>
        <v>3882</v>
      </c>
      <c r="CF123" s="509">
        <f t="shared" si="3796"/>
        <v>3883</v>
      </c>
      <c r="CG123" s="509">
        <f t="shared" si="3796"/>
        <v>3884</v>
      </c>
      <c r="CH123" s="509">
        <f t="shared" si="3796"/>
        <v>3885</v>
      </c>
      <c r="CI123" s="509">
        <f t="shared" si="3796"/>
        <v>3886</v>
      </c>
      <c r="CJ123" s="509">
        <f t="shared" si="3796"/>
        <v>3887</v>
      </c>
      <c r="CK123" s="509">
        <f t="shared" si="3796"/>
        <v>3888</v>
      </c>
      <c r="CL123" s="509">
        <f t="shared" si="3796"/>
        <v>3889</v>
      </c>
      <c r="CM123" s="509">
        <f t="shared" si="3796"/>
        <v>3890</v>
      </c>
      <c r="CN123" s="509">
        <f t="shared" si="3796"/>
        <v>3891</v>
      </c>
      <c r="CO123" s="509">
        <f t="shared" si="3796"/>
        <v>3892</v>
      </c>
      <c r="CP123" s="509">
        <f t="shared" si="3796"/>
        <v>3893</v>
      </c>
      <c r="CQ123" s="509">
        <f t="shared" si="3796"/>
        <v>3894</v>
      </c>
      <c r="CR123" s="509">
        <f t="shared" si="3796"/>
        <v>3895</v>
      </c>
      <c r="CS123" s="509">
        <f t="shared" si="3796"/>
        <v>3896</v>
      </c>
      <c r="CT123" s="509">
        <f t="shared" si="3796"/>
        <v>3897</v>
      </c>
      <c r="CU123" s="509">
        <f t="shared" ref="CU123:CW123" si="3797">$A124+CT$9</f>
        <v>3898</v>
      </c>
      <c r="CV123" s="509">
        <f t="shared" si="3797"/>
        <v>3899</v>
      </c>
      <c r="CW123" s="509">
        <f t="shared" si="3797"/>
        <v>3900</v>
      </c>
      <c r="CX123" s="532"/>
      <c r="CZ123" s="508"/>
      <c r="DE123" s="508"/>
      <c r="DF123" s="508"/>
      <c r="DG123" s="508"/>
      <c r="DH123" s="508"/>
      <c r="DI123" s="508"/>
      <c r="DJ123" s="508"/>
    </row>
    <row r="124" spans="1:114">
      <c r="A124" s="533">
        <v>3801</v>
      </c>
      <c r="B124" s="190" t="str">
        <f>MID($I$7,B123,1)</f>
        <v/>
      </c>
      <c r="C124" s="23" t="str">
        <f t="shared" ref="C124" si="3798">MID($I$7,C123,1)</f>
        <v/>
      </c>
      <c r="D124" s="23" t="str">
        <f t="shared" ref="D124" si="3799">MID($I$7,D123,1)</f>
        <v/>
      </c>
      <c r="E124" s="23" t="str">
        <f t="shared" ref="E124" si="3800">MID($I$7,E123,1)</f>
        <v/>
      </c>
      <c r="F124" s="23" t="str">
        <f t="shared" ref="F124" si="3801">MID($I$7,F123,1)</f>
        <v/>
      </c>
      <c r="G124" s="23" t="str">
        <f t="shared" ref="G124" si="3802">MID($I$7,G123,1)</f>
        <v/>
      </c>
      <c r="H124" s="23" t="str">
        <f t="shared" ref="H124" si="3803">MID($I$7,H123,1)</f>
        <v/>
      </c>
      <c r="I124" s="23" t="str">
        <f t="shared" ref="I124" si="3804">MID($I$7,I123,1)</f>
        <v/>
      </c>
      <c r="J124" s="23" t="str">
        <f t="shared" ref="J124" si="3805">MID($I$7,J123,1)</f>
        <v/>
      </c>
      <c r="K124" s="23" t="str">
        <f t="shared" ref="K124" si="3806">MID($I$7,K123,1)</f>
        <v/>
      </c>
      <c r="L124" s="23" t="str">
        <f t="shared" ref="L124" si="3807">MID($I$7,L123,1)</f>
        <v/>
      </c>
      <c r="M124" s="23" t="str">
        <f t="shared" ref="M124" si="3808">MID($I$7,M123,1)</f>
        <v/>
      </c>
      <c r="N124" s="23" t="str">
        <f t="shared" ref="N124" si="3809">MID($I$7,N123,1)</f>
        <v/>
      </c>
      <c r="O124" s="23" t="str">
        <f t="shared" ref="O124" si="3810">MID($I$7,O123,1)</f>
        <v/>
      </c>
      <c r="P124" s="23" t="str">
        <f t="shared" ref="P124" si="3811">MID($I$7,P123,1)</f>
        <v/>
      </c>
      <c r="Q124" s="23" t="str">
        <f t="shared" ref="Q124" si="3812">MID($I$7,Q123,1)</f>
        <v/>
      </c>
      <c r="R124" s="23" t="str">
        <f t="shared" ref="R124" si="3813">MID($I$7,R123,1)</f>
        <v/>
      </c>
      <c r="S124" s="23" t="str">
        <f t="shared" ref="S124" si="3814">MID($I$7,S123,1)</f>
        <v/>
      </c>
      <c r="T124" s="23" t="str">
        <f t="shared" ref="T124" si="3815">MID($I$7,T123,1)</f>
        <v/>
      </c>
      <c r="U124" s="23" t="str">
        <f t="shared" ref="U124" si="3816">MID($I$7,U123,1)</f>
        <v/>
      </c>
      <c r="V124" s="543" t="str">
        <f t="shared" ref="V124" si="3817">MID($I$7,V123,1)</f>
        <v/>
      </c>
      <c r="W124" s="23" t="str">
        <f t="shared" ref="W124" si="3818">MID($I$7,W123,1)</f>
        <v/>
      </c>
      <c r="X124" s="23" t="str">
        <f t="shared" ref="X124" si="3819">MID($I$7,X123,1)</f>
        <v/>
      </c>
      <c r="Y124" s="23" t="str">
        <f t="shared" ref="Y124" si="3820">MID($I$7,Y123,1)</f>
        <v/>
      </c>
      <c r="Z124" s="23" t="str">
        <f t="shared" ref="Z124" si="3821">MID($I$7,Z123,1)</f>
        <v/>
      </c>
      <c r="AA124" s="23" t="str">
        <f t="shared" ref="AA124" si="3822">MID($I$7,AA123,1)</f>
        <v/>
      </c>
      <c r="AB124" s="23" t="str">
        <f t="shared" ref="AB124" si="3823">MID($I$7,AB123,1)</f>
        <v/>
      </c>
      <c r="AC124" s="23" t="str">
        <f t="shared" ref="AC124" si="3824">MID($I$7,AC123,1)</f>
        <v/>
      </c>
      <c r="AD124" s="23" t="str">
        <f t="shared" ref="AD124" si="3825">MID($I$7,AD123,1)</f>
        <v/>
      </c>
      <c r="AE124" s="23" t="str">
        <f t="shared" ref="AE124" si="3826">MID($I$7,AE123,1)</f>
        <v/>
      </c>
      <c r="AF124" s="23" t="str">
        <f t="shared" ref="AF124" si="3827">MID($I$7,AF123,1)</f>
        <v/>
      </c>
      <c r="AG124" s="23" t="str">
        <f t="shared" ref="AG124" si="3828">MID($I$7,AG123,1)</f>
        <v/>
      </c>
      <c r="AH124" s="23" t="str">
        <f t="shared" ref="AH124" si="3829">MID($I$7,AH123,1)</f>
        <v/>
      </c>
      <c r="AI124" s="23" t="str">
        <f t="shared" ref="AI124" si="3830">MID($I$7,AI123,1)</f>
        <v/>
      </c>
      <c r="AJ124" s="23" t="str">
        <f t="shared" ref="AJ124" si="3831">MID($I$7,AJ123,1)</f>
        <v/>
      </c>
      <c r="AK124" s="23" t="str">
        <f t="shared" ref="AK124" si="3832">MID($I$7,AK123,1)</f>
        <v/>
      </c>
      <c r="AL124" s="23" t="str">
        <f t="shared" ref="AL124" si="3833">MID($I$7,AL123,1)</f>
        <v/>
      </c>
      <c r="AM124" s="23" t="str">
        <f t="shared" ref="AM124" si="3834">MID($I$7,AM123,1)</f>
        <v/>
      </c>
      <c r="AN124" s="23" t="str">
        <f t="shared" ref="AN124" si="3835">MID($I$7,AN123,1)</f>
        <v/>
      </c>
      <c r="AO124" s="23" t="str">
        <f t="shared" ref="AO124" si="3836">MID($I$7,AO123,1)</f>
        <v/>
      </c>
      <c r="AP124" s="543" t="str">
        <f t="shared" ref="AP124" si="3837">MID($I$7,AP123,1)</f>
        <v/>
      </c>
      <c r="AQ124" s="10" t="str">
        <f t="shared" ref="AQ124" si="3838">MID($I$7,AQ123,1)</f>
        <v/>
      </c>
      <c r="AR124" s="23" t="str">
        <f t="shared" ref="AR124" si="3839">MID($I$7,AR123,1)</f>
        <v/>
      </c>
      <c r="AS124" s="23" t="str">
        <f t="shared" ref="AS124" si="3840">MID($I$7,AS123,1)</f>
        <v/>
      </c>
      <c r="AT124" s="23" t="str">
        <f t="shared" ref="AT124" si="3841">MID($I$7,AT123,1)</f>
        <v/>
      </c>
      <c r="AU124" s="23" t="str">
        <f t="shared" ref="AU124" si="3842">MID($I$7,AU123,1)</f>
        <v/>
      </c>
      <c r="AV124" s="23" t="str">
        <f t="shared" ref="AV124" si="3843">MID($I$7,AV123,1)</f>
        <v/>
      </c>
      <c r="AW124" s="23" t="str">
        <f t="shared" ref="AW124" si="3844">MID($I$7,AW123,1)</f>
        <v/>
      </c>
      <c r="AX124" s="23" t="str">
        <f t="shared" ref="AX124" si="3845">MID($I$7,AX123,1)</f>
        <v/>
      </c>
      <c r="AY124" s="23" t="str">
        <f t="shared" ref="AY124" si="3846">MID($I$7,AY123,1)</f>
        <v/>
      </c>
      <c r="AZ124" s="23" t="str">
        <f t="shared" ref="AZ124" si="3847">MID($I$7,AZ123,1)</f>
        <v/>
      </c>
      <c r="BA124" s="23" t="str">
        <f t="shared" ref="BA124" si="3848">MID($I$7,BA123,1)</f>
        <v/>
      </c>
      <c r="BB124" s="23" t="str">
        <f t="shared" ref="BB124" si="3849">MID($I$7,BB123,1)</f>
        <v/>
      </c>
      <c r="BC124" s="23" t="str">
        <f t="shared" ref="BC124" si="3850">MID($I$7,BC123,1)</f>
        <v/>
      </c>
      <c r="BD124" s="23" t="str">
        <f t="shared" ref="BD124" si="3851">MID($I$7,BD123,1)</f>
        <v/>
      </c>
      <c r="BE124" s="23" t="str">
        <f t="shared" ref="BE124" si="3852">MID($I$7,BE123,1)</f>
        <v/>
      </c>
      <c r="BF124" s="23" t="str">
        <f t="shared" ref="BF124" si="3853">MID($I$7,BF123,1)</f>
        <v/>
      </c>
      <c r="BG124" s="23" t="str">
        <f t="shared" ref="BG124" si="3854">MID($I$7,BG123,1)</f>
        <v/>
      </c>
      <c r="BH124" s="23" t="str">
        <f t="shared" ref="BH124" si="3855">MID($I$7,BH123,1)</f>
        <v/>
      </c>
      <c r="BI124" s="23" t="str">
        <f t="shared" ref="BI124" si="3856">MID($I$7,BI123,1)</f>
        <v/>
      </c>
      <c r="BJ124" s="543" t="str">
        <f t="shared" ref="BJ124" si="3857">MID($I$7,BJ123,1)</f>
        <v/>
      </c>
      <c r="BK124" s="10" t="str">
        <f t="shared" ref="BK124" si="3858">MID($I$7,BK123,1)</f>
        <v/>
      </c>
      <c r="BL124" s="10" t="str">
        <f t="shared" ref="BL124" si="3859">MID($I$7,BL123,1)</f>
        <v/>
      </c>
      <c r="BM124" s="10" t="str">
        <f t="shared" ref="BM124" si="3860">MID($I$7,BM123,1)</f>
        <v/>
      </c>
      <c r="BN124" s="10" t="str">
        <f t="shared" ref="BN124" si="3861">MID($I$7,BN123,1)</f>
        <v/>
      </c>
      <c r="BO124" s="10" t="str">
        <f t="shared" ref="BO124" si="3862">MID($I$7,BO123,1)</f>
        <v/>
      </c>
      <c r="BP124" s="10" t="str">
        <f t="shared" ref="BP124" si="3863">MID($I$7,BP123,1)</f>
        <v/>
      </c>
      <c r="BQ124" s="10" t="str">
        <f t="shared" ref="BQ124" si="3864">MID($I$7,BQ123,1)</f>
        <v/>
      </c>
      <c r="BR124" s="10" t="str">
        <f t="shared" ref="BR124" si="3865">MID($I$7,BR123,1)</f>
        <v/>
      </c>
      <c r="BS124" s="10" t="str">
        <f t="shared" ref="BS124" si="3866">MID($I$7,BS123,1)</f>
        <v/>
      </c>
      <c r="BT124" s="10" t="str">
        <f t="shared" ref="BT124" si="3867">MID($I$7,BT123,1)</f>
        <v/>
      </c>
      <c r="BU124" s="10" t="str">
        <f t="shared" ref="BU124" si="3868">MID($I$7,BU123,1)</f>
        <v/>
      </c>
      <c r="BV124" s="10" t="str">
        <f t="shared" ref="BV124" si="3869">MID($I$7,BV123,1)</f>
        <v/>
      </c>
      <c r="BW124" s="10" t="str">
        <f t="shared" ref="BW124" si="3870">MID($I$7,BW123,1)</f>
        <v/>
      </c>
      <c r="BX124" s="10" t="str">
        <f t="shared" ref="BX124" si="3871">MID($I$7,BX123,1)</f>
        <v/>
      </c>
      <c r="BY124" s="10" t="str">
        <f t="shared" ref="BY124" si="3872">MID($I$7,BY123,1)</f>
        <v/>
      </c>
      <c r="BZ124" s="10" t="str">
        <f t="shared" ref="BZ124" si="3873">MID($I$7,BZ123,1)</f>
        <v/>
      </c>
      <c r="CA124" s="10" t="str">
        <f t="shared" ref="CA124" si="3874">MID($I$7,CA123,1)</f>
        <v/>
      </c>
      <c r="CB124" s="10" t="str">
        <f t="shared" ref="CB124" si="3875">MID($I$7,CB123,1)</f>
        <v/>
      </c>
      <c r="CC124" s="546" t="str">
        <f t="shared" ref="CC124" si="3876">MID($I$7,CC123,1)</f>
        <v/>
      </c>
      <c r="CD124" s="10" t="str">
        <f t="shared" ref="CD124" si="3877">MID($I$7,CD123,1)</f>
        <v/>
      </c>
      <c r="CE124" s="10" t="str">
        <f t="shared" ref="CE124" si="3878">MID($I$7,CE123,1)</f>
        <v/>
      </c>
      <c r="CF124" s="23" t="str">
        <f t="shared" ref="CF124" si="3879">MID($I$7,CF123,1)</f>
        <v/>
      </c>
      <c r="CG124" s="23" t="str">
        <f t="shared" ref="CG124" si="3880">MID($I$7,CG123,1)</f>
        <v/>
      </c>
      <c r="CH124" s="23" t="str">
        <f t="shared" ref="CH124" si="3881">MID($I$7,CH123,1)</f>
        <v/>
      </c>
      <c r="CI124" s="23" t="str">
        <f t="shared" ref="CI124" si="3882">MID($I$7,CI123,1)</f>
        <v/>
      </c>
      <c r="CJ124" s="23" t="str">
        <f t="shared" ref="CJ124" si="3883">MID($I$7,CJ123,1)</f>
        <v/>
      </c>
      <c r="CK124" s="23" t="str">
        <f t="shared" ref="CK124" si="3884">MID($I$7,CK123,1)</f>
        <v/>
      </c>
      <c r="CL124" s="23" t="str">
        <f t="shared" ref="CL124" si="3885">MID($I$7,CL123,1)</f>
        <v/>
      </c>
      <c r="CM124" s="23" t="str">
        <f t="shared" ref="CM124" si="3886">MID($I$7,CM123,1)</f>
        <v/>
      </c>
      <c r="CN124" s="23" t="str">
        <f t="shared" ref="CN124" si="3887">MID($I$7,CN123,1)</f>
        <v/>
      </c>
      <c r="CO124" s="23" t="str">
        <f t="shared" ref="CO124" si="3888">MID($I$7,CO123,1)</f>
        <v/>
      </c>
      <c r="CP124" s="23" t="str">
        <f t="shared" ref="CP124" si="3889">MID($I$7,CP123,1)</f>
        <v/>
      </c>
      <c r="CQ124" s="23" t="str">
        <f t="shared" ref="CQ124" si="3890">MID($I$7,CQ123,1)</f>
        <v/>
      </c>
      <c r="CR124" s="23" t="str">
        <f t="shared" ref="CR124" si="3891">MID($I$7,CR123,1)</f>
        <v/>
      </c>
      <c r="CS124" s="23" t="str">
        <f t="shared" ref="CS124" si="3892">MID($I$7,CS123,1)</f>
        <v/>
      </c>
      <c r="CT124" s="23" t="str">
        <f t="shared" ref="CT124" si="3893">MID($I$7,CT123,1)</f>
        <v/>
      </c>
      <c r="CU124" s="23" t="str">
        <f t="shared" ref="CU124" si="3894">MID($I$7,CU123,1)</f>
        <v/>
      </c>
      <c r="CV124" s="23" t="str">
        <f t="shared" ref="CV124" si="3895">MID($I$7,CV123,1)</f>
        <v/>
      </c>
      <c r="CW124" s="23" t="str">
        <f t="shared" ref="CW124" si="3896">MID($I$7,CW123,1)</f>
        <v/>
      </c>
      <c r="CX124" s="533">
        <f>CW123</f>
        <v>3900</v>
      </c>
    </row>
    <row r="125" spans="1:114">
      <c r="A125" s="533"/>
      <c r="B125" s="190" t="str">
        <f>IF(B124="","",IF(OR(B124="G",B124="C")=TRUE,"S",IF(OR(B124="A",B124="T")=TRUE,"W","/")))</f>
        <v/>
      </c>
      <c r="C125" s="23" t="str">
        <f t="shared" ref="C125:BN125" si="3897">IF(C124="","",IF(OR(C124="G",C124="C")=TRUE,"S",IF(OR(C124="A",C124="T")=TRUE,"W","/")))</f>
        <v/>
      </c>
      <c r="D125" s="23" t="str">
        <f t="shared" si="3897"/>
        <v/>
      </c>
      <c r="E125" s="23" t="str">
        <f t="shared" si="3897"/>
        <v/>
      </c>
      <c r="F125" s="23" t="str">
        <f t="shared" si="3897"/>
        <v/>
      </c>
      <c r="G125" s="23" t="str">
        <f t="shared" si="3897"/>
        <v/>
      </c>
      <c r="H125" s="23" t="str">
        <f t="shared" si="3897"/>
        <v/>
      </c>
      <c r="I125" s="23" t="str">
        <f t="shared" si="3897"/>
        <v/>
      </c>
      <c r="J125" s="23" t="str">
        <f t="shared" si="3897"/>
        <v/>
      </c>
      <c r="K125" s="23" t="str">
        <f t="shared" si="3897"/>
        <v/>
      </c>
      <c r="L125" s="23" t="str">
        <f t="shared" si="3897"/>
        <v/>
      </c>
      <c r="M125" s="23" t="str">
        <f t="shared" si="3897"/>
        <v/>
      </c>
      <c r="N125" s="23" t="str">
        <f t="shared" si="3897"/>
        <v/>
      </c>
      <c r="O125" s="23" t="str">
        <f t="shared" si="3897"/>
        <v/>
      </c>
      <c r="P125" s="23" t="str">
        <f t="shared" si="3897"/>
        <v/>
      </c>
      <c r="Q125" s="23" t="str">
        <f t="shared" si="3897"/>
        <v/>
      </c>
      <c r="R125" s="23" t="str">
        <f t="shared" si="3897"/>
        <v/>
      </c>
      <c r="S125" s="23" t="str">
        <f t="shared" si="3897"/>
        <v/>
      </c>
      <c r="T125" s="23" t="str">
        <f t="shared" si="3897"/>
        <v/>
      </c>
      <c r="U125" s="23" t="str">
        <f t="shared" si="3897"/>
        <v/>
      </c>
      <c r="V125" s="543" t="str">
        <f t="shared" si="3897"/>
        <v/>
      </c>
      <c r="W125" s="23" t="str">
        <f t="shared" si="3897"/>
        <v/>
      </c>
      <c r="X125" s="23" t="str">
        <f t="shared" si="3897"/>
        <v/>
      </c>
      <c r="Y125" s="23" t="str">
        <f t="shared" si="3897"/>
        <v/>
      </c>
      <c r="Z125" s="23" t="str">
        <f t="shared" si="3897"/>
        <v/>
      </c>
      <c r="AA125" s="23" t="str">
        <f t="shared" si="3897"/>
        <v/>
      </c>
      <c r="AB125" s="23" t="str">
        <f t="shared" si="3897"/>
        <v/>
      </c>
      <c r="AC125" s="23" t="str">
        <f t="shared" si="3897"/>
        <v/>
      </c>
      <c r="AD125" s="23" t="str">
        <f t="shared" si="3897"/>
        <v/>
      </c>
      <c r="AE125" s="23" t="str">
        <f t="shared" si="3897"/>
        <v/>
      </c>
      <c r="AF125" s="23" t="str">
        <f t="shared" si="3897"/>
        <v/>
      </c>
      <c r="AG125" s="23" t="str">
        <f t="shared" si="3897"/>
        <v/>
      </c>
      <c r="AH125" s="23" t="str">
        <f t="shared" si="3897"/>
        <v/>
      </c>
      <c r="AI125" s="23" t="str">
        <f t="shared" si="3897"/>
        <v/>
      </c>
      <c r="AJ125" s="23" t="str">
        <f t="shared" si="3897"/>
        <v/>
      </c>
      <c r="AK125" s="23" t="str">
        <f t="shared" si="3897"/>
        <v/>
      </c>
      <c r="AL125" s="23" t="str">
        <f t="shared" si="3897"/>
        <v/>
      </c>
      <c r="AM125" s="23" t="str">
        <f t="shared" si="3897"/>
        <v/>
      </c>
      <c r="AN125" s="23" t="str">
        <f t="shared" si="3897"/>
        <v/>
      </c>
      <c r="AO125" s="23" t="str">
        <f t="shared" si="3897"/>
        <v/>
      </c>
      <c r="AP125" s="543" t="str">
        <f t="shared" si="3897"/>
        <v/>
      </c>
      <c r="AQ125" s="10" t="str">
        <f t="shared" si="3897"/>
        <v/>
      </c>
      <c r="AR125" s="23" t="str">
        <f t="shared" si="3897"/>
        <v/>
      </c>
      <c r="AS125" s="23" t="str">
        <f t="shared" si="3897"/>
        <v/>
      </c>
      <c r="AT125" s="23" t="str">
        <f t="shared" si="3897"/>
        <v/>
      </c>
      <c r="AU125" s="23" t="str">
        <f t="shared" si="3897"/>
        <v/>
      </c>
      <c r="AV125" s="23" t="str">
        <f t="shared" si="3897"/>
        <v/>
      </c>
      <c r="AW125" s="23" t="str">
        <f t="shared" si="3897"/>
        <v/>
      </c>
      <c r="AX125" s="23" t="str">
        <f t="shared" si="3897"/>
        <v/>
      </c>
      <c r="AY125" s="23" t="str">
        <f t="shared" si="3897"/>
        <v/>
      </c>
      <c r="AZ125" s="23" t="str">
        <f t="shared" si="3897"/>
        <v/>
      </c>
      <c r="BA125" s="23" t="str">
        <f t="shared" si="3897"/>
        <v/>
      </c>
      <c r="BB125" s="23" t="str">
        <f t="shared" si="3897"/>
        <v/>
      </c>
      <c r="BC125" s="23" t="str">
        <f t="shared" si="3897"/>
        <v/>
      </c>
      <c r="BD125" s="23" t="str">
        <f t="shared" si="3897"/>
        <v/>
      </c>
      <c r="BE125" s="23" t="str">
        <f t="shared" si="3897"/>
        <v/>
      </c>
      <c r="BF125" s="23" t="str">
        <f t="shared" si="3897"/>
        <v/>
      </c>
      <c r="BG125" s="23" t="str">
        <f t="shared" si="3897"/>
        <v/>
      </c>
      <c r="BH125" s="23" t="str">
        <f t="shared" si="3897"/>
        <v/>
      </c>
      <c r="BI125" s="23" t="str">
        <f t="shared" si="3897"/>
        <v/>
      </c>
      <c r="BJ125" s="543" t="str">
        <f t="shared" si="3897"/>
        <v/>
      </c>
      <c r="BK125" s="10" t="str">
        <f t="shared" si="3897"/>
        <v/>
      </c>
      <c r="BL125" s="10" t="str">
        <f t="shared" si="3897"/>
        <v/>
      </c>
      <c r="BM125" s="10" t="str">
        <f t="shared" si="3897"/>
        <v/>
      </c>
      <c r="BN125" s="10" t="str">
        <f t="shared" si="3897"/>
        <v/>
      </c>
      <c r="BO125" s="10" t="str">
        <f t="shared" ref="BO125:CW125" si="3898">IF(BO124="","",IF(OR(BO124="G",BO124="C")=TRUE,"S",IF(OR(BO124="A",BO124="T")=TRUE,"W","/")))</f>
        <v/>
      </c>
      <c r="BP125" s="10" t="str">
        <f t="shared" si="3898"/>
        <v/>
      </c>
      <c r="BQ125" s="10" t="str">
        <f t="shared" si="3898"/>
        <v/>
      </c>
      <c r="BR125" s="10" t="str">
        <f t="shared" si="3898"/>
        <v/>
      </c>
      <c r="BS125" s="10" t="str">
        <f t="shared" si="3898"/>
        <v/>
      </c>
      <c r="BT125" s="10" t="str">
        <f t="shared" si="3898"/>
        <v/>
      </c>
      <c r="BU125" s="10" t="str">
        <f t="shared" si="3898"/>
        <v/>
      </c>
      <c r="BV125" s="10" t="str">
        <f t="shared" si="3898"/>
        <v/>
      </c>
      <c r="BW125" s="10" t="str">
        <f t="shared" si="3898"/>
        <v/>
      </c>
      <c r="BX125" s="10" t="str">
        <f t="shared" si="3898"/>
        <v/>
      </c>
      <c r="BY125" s="10" t="str">
        <f t="shared" si="3898"/>
        <v/>
      </c>
      <c r="BZ125" s="10" t="str">
        <f t="shared" si="3898"/>
        <v/>
      </c>
      <c r="CA125" s="10" t="str">
        <f t="shared" si="3898"/>
        <v/>
      </c>
      <c r="CB125" s="10" t="str">
        <f t="shared" si="3898"/>
        <v/>
      </c>
      <c r="CC125" s="546" t="str">
        <f t="shared" si="3898"/>
        <v/>
      </c>
      <c r="CD125" s="10" t="str">
        <f t="shared" si="3898"/>
        <v/>
      </c>
      <c r="CE125" s="10" t="str">
        <f t="shared" si="3898"/>
        <v/>
      </c>
      <c r="CF125" s="23" t="str">
        <f t="shared" si="3898"/>
        <v/>
      </c>
      <c r="CG125" s="23" t="str">
        <f t="shared" si="3898"/>
        <v/>
      </c>
      <c r="CH125" s="23" t="str">
        <f t="shared" si="3898"/>
        <v/>
      </c>
      <c r="CI125" s="23" t="str">
        <f t="shared" si="3898"/>
        <v/>
      </c>
      <c r="CJ125" s="23" t="str">
        <f t="shared" si="3898"/>
        <v/>
      </c>
      <c r="CK125" s="23" t="str">
        <f t="shared" si="3898"/>
        <v/>
      </c>
      <c r="CL125" s="23" t="str">
        <f t="shared" si="3898"/>
        <v/>
      </c>
      <c r="CM125" s="23" t="str">
        <f t="shared" si="3898"/>
        <v/>
      </c>
      <c r="CN125" s="23" t="str">
        <f t="shared" si="3898"/>
        <v/>
      </c>
      <c r="CO125" s="23" t="str">
        <f t="shared" si="3898"/>
        <v/>
      </c>
      <c r="CP125" s="23" t="str">
        <f t="shared" si="3898"/>
        <v/>
      </c>
      <c r="CQ125" s="23" t="str">
        <f t="shared" si="3898"/>
        <v/>
      </c>
      <c r="CR125" s="23" t="str">
        <f t="shared" si="3898"/>
        <v/>
      </c>
      <c r="CS125" s="23" t="str">
        <f t="shared" si="3898"/>
        <v/>
      </c>
      <c r="CT125" s="23" t="str">
        <f t="shared" si="3898"/>
        <v/>
      </c>
      <c r="CU125" s="23" t="str">
        <f t="shared" si="3898"/>
        <v/>
      </c>
      <c r="CV125" s="23" t="str">
        <f t="shared" si="3898"/>
        <v/>
      </c>
      <c r="CW125" s="23" t="str">
        <f t="shared" si="3898"/>
        <v/>
      </c>
      <c r="CX125" s="533"/>
    </row>
    <row r="126" spans="1:114" s="510" customFormat="1">
      <c r="A126" s="532"/>
      <c r="B126" s="530">
        <f>$A127</f>
        <v>3901</v>
      </c>
      <c r="C126" s="509">
        <f t="shared" ref="C126:AH126" si="3899">$A127+B$9</f>
        <v>3902</v>
      </c>
      <c r="D126" s="509">
        <f t="shared" si="3899"/>
        <v>3903</v>
      </c>
      <c r="E126" s="509">
        <f t="shared" si="3899"/>
        <v>3904</v>
      </c>
      <c r="F126" s="509">
        <f t="shared" si="3899"/>
        <v>3905</v>
      </c>
      <c r="G126" s="509">
        <f t="shared" si="3899"/>
        <v>3906</v>
      </c>
      <c r="H126" s="509">
        <f t="shared" si="3899"/>
        <v>3907</v>
      </c>
      <c r="I126" s="509">
        <f t="shared" si="3899"/>
        <v>3908</v>
      </c>
      <c r="J126" s="509">
        <f t="shared" si="3899"/>
        <v>3909</v>
      </c>
      <c r="K126" s="509">
        <f t="shared" si="3899"/>
        <v>3910</v>
      </c>
      <c r="L126" s="509">
        <f t="shared" si="3899"/>
        <v>3911</v>
      </c>
      <c r="M126" s="509">
        <f t="shared" si="3899"/>
        <v>3912</v>
      </c>
      <c r="N126" s="509">
        <f t="shared" si="3899"/>
        <v>3913</v>
      </c>
      <c r="O126" s="509">
        <f t="shared" si="3899"/>
        <v>3914</v>
      </c>
      <c r="P126" s="509">
        <f t="shared" si="3899"/>
        <v>3915</v>
      </c>
      <c r="Q126" s="509">
        <f t="shared" si="3899"/>
        <v>3916</v>
      </c>
      <c r="R126" s="509">
        <f t="shared" si="3899"/>
        <v>3917</v>
      </c>
      <c r="S126" s="509">
        <f t="shared" si="3899"/>
        <v>3918</v>
      </c>
      <c r="T126" s="509">
        <f t="shared" si="3899"/>
        <v>3919</v>
      </c>
      <c r="U126" s="509">
        <f t="shared" si="3899"/>
        <v>3920</v>
      </c>
      <c r="V126" s="544">
        <f t="shared" si="3899"/>
        <v>3921</v>
      </c>
      <c r="W126" s="509">
        <f t="shared" si="3899"/>
        <v>3922</v>
      </c>
      <c r="X126" s="509">
        <f t="shared" si="3899"/>
        <v>3923</v>
      </c>
      <c r="Y126" s="509">
        <f t="shared" si="3899"/>
        <v>3924</v>
      </c>
      <c r="Z126" s="509">
        <f t="shared" si="3899"/>
        <v>3925</v>
      </c>
      <c r="AA126" s="509">
        <f t="shared" si="3899"/>
        <v>3926</v>
      </c>
      <c r="AB126" s="509">
        <f t="shared" si="3899"/>
        <v>3927</v>
      </c>
      <c r="AC126" s="509">
        <f t="shared" si="3899"/>
        <v>3928</v>
      </c>
      <c r="AD126" s="509">
        <f t="shared" si="3899"/>
        <v>3929</v>
      </c>
      <c r="AE126" s="509">
        <f t="shared" si="3899"/>
        <v>3930</v>
      </c>
      <c r="AF126" s="509">
        <f t="shared" si="3899"/>
        <v>3931</v>
      </c>
      <c r="AG126" s="509">
        <f t="shared" si="3899"/>
        <v>3932</v>
      </c>
      <c r="AH126" s="509">
        <f t="shared" si="3899"/>
        <v>3933</v>
      </c>
      <c r="AI126" s="509">
        <f t="shared" ref="AI126:BN126" si="3900">$A127+AH$9</f>
        <v>3934</v>
      </c>
      <c r="AJ126" s="509">
        <f t="shared" si="3900"/>
        <v>3935</v>
      </c>
      <c r="AK126" s="509">
        <f t="shared" si="3900"/>
        <v>3936</v>
      </c>
      <c r="AL126" s="509">
        <f t="shared" si="3900"/>
        <v>3937</v>
      </c>
      <c r="AM126" s="509">
        <f t="shared" si="3900"/>
        <v>3938</v>
      </c>
      <c r="AN126" s="509">
        <f t="shared" si="3900"/>
        <v>3939</v>
      </c>
      <c r="AO126" s="509">
        <f t="shared" si="3900"/>
        <v>3940</v>
      </c>
      <c r="AP126" s="544">
        <f t="shared" si="3900"/>
        <v>3941</v>
      </c>
      <c r="AQ126" s="531">
        <f t="shared" si="3900"/>
        <v>3942</v>
      </c>
      <c r="AR126" s="509">
        <f t="shared" si="3900"/>
        <v>3943</v>
      </c>
      <c r="AS126" s="509">
        <f t="shared" si="3900"/>
        <v>3944</v>
      </c>
      <c r="AT126" s="509">
        <f t="shared" si="3900"/>
        <v>3945</v>
      </c>
      <c r="AU126" s="509">
        <f t="shared" si="3900"/>
        <v>3946</v>
      </c>
      <c r="AV126" s="509">
        <f t="shared" si="3900"/>
        <v>3947</v>
      </c>
      <c r="AW126" s="509">
        <f t="shared" si="3900"/>
        <v>3948</v>
      </c>
      <c r="AX126" s="509">
        <f t="shared" si="3900"/>
        <v>3949</v>
      </c>
      <c r="AY126" s="509">
        <f t="shared" si="3900"/>
        <v>3950</v>
      </c>
      <c r="AZ126" s="509">
        <f t="shared" si="3900"/>
        <v>3951</v>
      </c>
      <c r="BA126" s="509">
        <f t="shared" si="3900"/>
        <v>3952</v>
      </c>
      <c r="BB126" s="509">
        <f t="shared" si="3900"/>
        <v>3953</v>
      </c>
      <c r="BC126" s="509">
        <f t="shared" si="3900"/>
        <v>3954</v>
      </c>
      <c r="BD126" s="509">
        <f t="shared" si="3900"/>
        <v>3955</v>
      </c>
      <c r="BE126" s="509">
        <f t="shared" si="3900"/>
        <v>3956</v>
      </c>
      <c r="BF126" s="509">
        <f t="shared" si="3900"/>
        <v>3957</v>
      </c>
      <c r="BG126" s="509">
        <f t="shared" si="3900"/>
        <v>3958</v>
      </c>
      <c r="BH126" s="509">
        <f t="shared" si="3900"/>
        <v>3959</v>
      </c>
      <c r="BI126" s="509">
        <f t="shared" si="3900"/>
        <v>3960</v>
      </c>
      <c r="BJ126" s="544">
        <f t="shared" si="3900"/>
        <v>3961</v>
      </c>
      <c r="BK126" s="531">
        <f t="shared" si="3900"/>
        <v>3962</v>
      </c>
      <c r="BL126" s="531">
        <f t="shared" si="3900"/>
        <v>3963</v>
      </c>
      <c r="BM126" s="531">
        <f t="shared" si="3900"/>
        <v>3964</v>
      </c>
      <c r="BN126" s="531">
        <f t="shared" si="3900"/>
        <v>3965</v>
      </c>
      <c r="BO126" s="531">
        <f t="shared" ref="BO126:CT126" si="3901">$A127+BN$9</f>
        <v>3966</v>
      </c>
      <c r="BP126" s="531">
        <f t="shared" si="3901"/>
        <v>3967</v>
      </c>
      <c r="BQ126" s="531">
        <f t="shared" si="3901"/>
        <v>3968</v>
      </c>
      <c r="BR126" s="531">
        <f t="shared" si="3901"/>
        <v>3969</v>
      </c>
      <c r="BS126" s="531">
        <f t="shared" si="3901"/>
        <v>3970</v>
      </c>
      <c r="BT126" s="531">
        <f t="shared" si="3901"/>
        <v>3971</v>
      </c>
      <c r="BU126" s="531">
        <f t="shared" si="3901"/>
        <v>3972</v>
      </c>
      <c r="BV126" s="531">
        <f t="shared" si="3901"/>
        <v>3973</v>
      </c>
      <c r="BW126" s="531">
        <f t="shared" si="3901"/>
        <v>3974</v>
      </c>
      <c r="BX126" s="531">
        <f t="shared" si="3901"/>
        <v>3975</v>
      </c>
      <c r="BY126" s="531">
        <f t="shared" si="3901"/>
        <v>3976</v>
      </c>
      <c r="BZ126" s="531">
        <f t="shared" si="3901"/>
        <v>3977</v>
      </c>
      <c r="CA126" s="531">
        <f t="shared" si="3901"/>
        <v>3978</v>
      </c>
      <c r="CB126" s="531">
        <f t="shared" si="3901"/>
        <v>3979</v>
      </c>
      <c r="CC126" s="547">
        <f t="shared" si="3901"/>
        <v>3980</v>
      </c>
      <c r="CD126" s="531">
        <f t="shared" si="3901"/>
        <v>3981</v>
      </c>
      <c r="CE126" s="531">
        <f t="shared" si="3901"/>
        <v>3982</v>
      </c>
      <c r="CF126" s="509">
        <f t="shared" si="3901"/>
        <v>3983</v>
      </c>
      <c r="CG126" s="509">
        <f t="shared" si="3901"/>
        <v>3984</v>
      </c>
      <c r="CH126" s="509">
        <f t="shared" si="3901"/>
        <v>3985</v>
      </c>
      <c r="CI126" s="509">
        <f t="shared" si="3901"/>
        <v>3986</v>
      </c>
      <c r="CJ126" s="509">
        <f t="shared" si="3901"/>
        <v>3987</v>
      </c>
      <c r="CK126" s="509">
        <f t="shared" si="3901"/>
        <v>3988</v>
      </c>
      <c r="CL126" s="509">
        <f t="shared" si="3901"/>
        <v>3989</v>
      </c>
      <c r="CM126" s="509">
        <f t="shared" si="3901"/>
        <v>3990</v>
      </c>
      <c r="CN126" s="509">
        <f t="shared" si="3901"/>
        <v>3991</v>
      </c>
      <c r="CO126" s="509">
        <f t="shared" si="3901"/>
        <v>3992</v>
      </c>
      <c r="CP126" s="509">
        <f t="shared" si="3901"/>
        <v>3993</v>
      </c>
      <c r="CQ126" s="509">
        <f t="shared" si="3901"/>
        <v>3994</v>
      </c>
      <c r="CR126" s="509">
        <f t="shared" si="3901"/>
        <v>3995</v>
      </c>
      <c r="CS126" s="509">
        <f t="shared" si="3901"/>
        <v>3996</v>
      </c>
      <c r="CT126" s="509">
        <f t="shared" si="3901"/>
        <v>3997</v>
      </c>
      <c r="CU126" s="509">
        <f t="shared" ref="CU126:CW126" si="3902">$A127+CT$9</f>
        <v>3998</v>
      </c>
      <c r="CV126" s="509">
        <f t="shared" si="3902"/>
        <v>3999</v>
      </c>
      <c r="CW126" s="509">
        <f t="shared" si="3902"/>
        <v>4000</v>
      </c>
      <c r="CX126" s="532"/>
      <c r="CZ126" s="508"/>
      <c r="DE126" s="508"/>
      <c r="DF126" s="508"/>
      <c r="DG126" s="508"/>
      <c r="DH126" s="508"/>
      <c r="DI126" s="508"/>
      <c r="DJ126" s="508"/>
    </row>
    <row r="127" spans="1:114">
      <c r="A127" s="533">
        <v>3901</v>
      </c>
      <c r="B127" s="190" t="str">
        <f>MID($I$7,B126,1)</f>
        <v/>
      </c>
      <c r="C127" s="23" t="str">
        <f t="shared" ref="C127" si="3903">MID($I$7,C126,1)</f>
        <v/>
      </c>
      <c r="D127" s="23" t="str">
        <f t="shared" ref="D127" si="3904">MID($I$7,D126,1)</f>
        <v/>
      </c>
      <c r="E127" s="23" t="str">
        <f t="shared" ref="E127" si="3905">MID($I$7,E126,1)</f>
        <v/>
      </c>
      <c r="F127" s="23" t="str">
        <f t="shared" ref="F127" si="3906">MID($I$7,F126,1)</f>
        <v/>
      </c>
      <c r="G127" s="23" t="str">
        <f t="shared" ref="G127" si="3907">MID($I$7,G126,1)</f>
        <v/>
      </c>
      <c r="H127" s="23" t="str">
        <f t="shared" ref="H127" si="3908">MID($I$7,H126,1)</f>
        <v/>
      </c>
      <c r="I127" s="23" t="str">
        <f t="shared" ref="I127" si="3909">MID($I$7,I126,1)</f>
        <v/>
      </c>
      <c r="J127" s="23" t="str">
        <f t="shared" ref="J127" si="3910">MID($I$7,J126,1)</f>
        <v/>
      </c>
      <c r="K127" s="23" t="str">
        <f t="shared" ref="K127" si="3911">MID($I$7,K126,1)</f>
        <v/>
      </c>
      <c r="L127" s="23" t="str">
        <f t="shared" ref="L127" si="3912">MID($I$7,L126,1)</f>
        <v/>
      </c>
      <c r="M127" s="23" t="str">
        <f t="shared" ref="M127" si="3913">MID($I$7,M126,1)</f>
        <v/>
      </c>
      <c r="N127" s="23" t="str">
        <f t="shared" ref="N127" si="3914">MID($I$7,N126,1)</f>
        <v/>
      </c>
      <c r="O127" s="23" t="str">
        <f t="shared" ref="O127" si="3915">MID($I$7,O126,1)</f>
        <v/>
      </c>
      <c r="P127" s="23" t="str">
        <f t="shared" ref="P127" si="3916">MID($I$7,P126,1)</f>
        <v/>
      </c>
      <c r="Q127" s="23" t="str">
        <f t="shared" ref="Q127" si="3917">MID($I$7,Q126,1)</f>
        <v/>
      </c>
      <c r="R127" s="23" t="str">
        <f t="shared" ref="R127" si="3918">MID($I$7,R126,1)</f>
        <v/>
      </c>
      <c r="S127" s="23" t="str">
        <f t="shared" ref="S127" si="3919">MID($I$7,S126,1)</f>
        <v/>
      </c>
      <c r="T127" s="23" t="str">
        <f t="shared" ref="T127" si="3920">MID($I$7,T126,1)</f>
        <v/>
      </c>
      <c r="U127" s="23" t="str">
        <f t="shared" ref="U127" si="3921">MID($I$7,U126,1)</f>
        <v/>
      </c>
      <c r="V127" s="543" t="str">
        <f t="shared" ref="V127" si="3922">MID($I$7,V126,1)</f>
        <v/>
      </c>
      <c r="W127" s="23" t="str">
        <f t="shared" ref="W127" si="3923">MID($I$7,W126,1)</f>
        <v/>
      </c>
      <c r="X127" s="23" t="str">
        <f t="shared" ref="X127" si="3924">MID($I$7,X126,1)</f>
        <v/>
      </c>
      <c r="Y127" s="23" t="str">
        <f t="shared" ref="Y127" si="3925">MID($I$7,Y126,1)</f>
        <v/>
      </c>
      <c r="Z127" s="23" t="str">
        <f t="shared" ref="Z127" si="3926">MID($I$7,Z126,1)</f>
        <v/>
      </c>
      <c r="AA127" s="23" t="str">
        <f t="shared" ref="AA127" si="3927">MID($I$7,AA126,1)</f>
        <v/>
      </c>
      <c r="AB127" s="23" t="str">
        <f t="shared" ref="AB127" si="3928">MID($I$7,AB126,1)</f>
        <v/>
      </c>
      <c r="AC127" s="23" t="str">
        <f t="shared" ref="AC127" si="3929">MID($I$7,AC126,1)</f>
        <v/>
      </c>
      <c r="AD127" s="23" t="str">
        <f t="shared" ref="AD127" si="3930">MID($I$7,AD126,1)</f>
        <v/>
      </c>
      <c r="AE127" s="23" t="str">
        <f t="shared" ref="AE127" si="3931">MID($I$7,AE126,1)</f>
        <v/>
      </c>
      <c r="AF127" s="23" t="str">
        <f t="shared" ref="AF127" si="3932">MID($I$7,AF126,1)</f>
        <v/>
      </c>
      <c r="AG127" s="23" t="str">
        <f t="shared" ref="AG127" si="3933">MID($I$7,AG126,1)</f>
        <v/>
      </c>
      <c r="AH127" s="23" t="str">
        <f t="shared" ref="AH127" si="3934">MID($I$7,AH126,1)</f>
        <v/>
      </c>
      <c r="AI127" s="23" t="str">
        <f t="shared" ref="AI127" si="3935">MID($I$7,AI126,1)</f>
        <v/>
      </c>
      <c r="AJ127" s="23" t="str">
        <f t="shared" ref="AJ127" si="3936">MID($I$7,AJ126,1)</f>
        <v/>
      </c>
      <c r="AK127" s="23" t="str">
        <f t="shared" ref="AK127" si="3937">MID($I$7,AK126,1)</f>
        <v/>
      </c>
      <c r="AL127" s="23" t="str">
        <f t="shared" ref="AL127" si="3938">MID($I$7,AL126,1)</f>
        <v/>
      </c>
      <c r="AM127" s="23" t="str">
        <f t="shared" ref="AM127" si="3939">MID($I$7,AM126,1)</f>
        <v/>
      </c>
      <c r="AN127" s="23" t="str">
        <f t="shared" ref="AN127" si="3940">MID($I$7,AN126,1)</f>
        <v/>
      </c>
      <c r="AO127" s="23" t="str">
        <f t="shared" ref="AO127" si="3941">MID($I$7,AO126,1)</f>
        <v/>
      </c>
      <c r="AP127" s="543" t="str">
        <f t="shared" ref="AP127" si="3942">MID($I$7,AP126,1)</f>
        <v/>
      </c>
      <c r="AQ127" s="10" t="str">
        <f t="shared" ref="AQ127" si="3943">MID($I$7,AQ126,1)</f>
        <v/>
      </c>
      <c r="AR127" s="23" t="str">
        <f t="shared" ref="AR127" si="3944">MID($I$7,AR126,1)</f>
        <v/>
      </c>
      <c r="AS127" s="23" t="str">
        <f t="shared" ref="AS127" si="3945">MID($I$7,AS126,1)</f>
        <v/>
      </c>
      <c r="AT127" s="23" t="str">
        <f t="shared" ref="AT127" si="3946">MID($I$7,AT126,1)</f>
        <v/>
      </c>
      <c r="AU127" s="23" t="str">
        <f t="shared" ref="AU127" si="3947">MID($I$7,AU126,1)</f>
        <v/>
      </c>
      <c r="AV127" s="23" t="str">
        <f t="shared" ref="AV127" si="3948">MID($I$7,AV126,1)</f>
        <v/>
      </c>
      <c r="AW127" s="23" t="str">
        <f t="shared" ref="AW127" si="3949">MID($I$7,AW126,1)</f>
        <v/>
      </c>
      <c r="AX127" s="23" t="str">
        <f t="shared" ref="AX127" si="3950">MID($I$7,AX126,1)</f>
        <v/>
      </c>
      <c r="AY127" s="23" t="str">
        <f t="shared" ref="AY127" si="3951">MID($I$7,AY126,1)</f>
        <v/>
      </c>
      <c r="AZ127" s="23" t="str">
        <f t="shared" ref="AZ127" si="3952">MID($I$7,AZ126,1)</f>
        <v/>
      </c>
      <c r="BA127" s="23" t="str">
        <f t="shared" ref="BA127" si="3953">MID($I$7,BA126,1)</f>
        <v/>
      </c>
      <c r="BB127" s="23" t="str">
        <f t="shared" ref="BB127" si="3954">MID($I$7,BB126,1)</f>
        <v/>
      </c>
      <c r="BC127" s="23" t="str">
        <f t="shared" ref="BC127" si="3955">MID($I$7,BC126,1)</f>
        <v/>
      </c>
      <c r="BD127" s="23" t="str">
        <f t="shared" ref="BD127" si="3956">MID($I$7,BD126,1)</f>
        <v/>
      </c>
      <c r="BE127" s="23" t="str">
        <f t="shared" ref="BE127" si="3957">MID($I$7,BE126,1)</f>
        <v/>
      </c>
      <c r="BF127" s="23" t="str">
        <f t="shared" ref="BF127" si="3958">MID($I$7,BF126,1)</f>
        <v/>
      </c>
      <c r="BG127" s="23" t="str">
        <f t="shared" ref="BG127" si="3959">MID($I$7,BG126,1)</f>
        <v/>
      </c>
      <c r="BH127" s="23" t="str">
        <f t="shared" ref="BH127" si="3960">MID($I$7,BH126,1)</f>
        <v/>
      </c>
      <c r="BI127" s="23" t="str">
        <f t="shared" ref="BI127" si="3961">MID($I$7,BI126,1)</f>
        <v/>
      </c>
      <c r="BJ127" s="543" t="str">
        <f t="shared" ref="BJ127" si="3962">MID($I$7,BJ126,1)</f>
        <v/>
      </c>
      <c r="BK127" s="10" t="str">
        <f t="shared" ref="BK127" si="3963">MID($I$7,BK126,1)</f>
        <v/>
      </c>
      <c r="BL127" s="10" t="str">
        <f t="shared" ref="BL127" si="3964">MID($I$7,BL126,1)</f>
        <v/>
      </c>
      <c r="BM127" s="10" t="str">
        <f t="shared" ref="BM127" si="3965">MID($I$7,BM126,1)</f>
        <v/>
      </c>
      <c r="BN127" s="10" t="str">
        <f t="shared" ref="BN127" si="3966">MID($I$7,BN126,1)</f>
        <v/>
      </c>
      <c r="BO127" s="10" t="str">
        <f t="shared" ref="BO127" si="3967">MID($I$7,BO126,1)</f>
        <v/>
      </c>
      <c r="BP127" s="10" t="str">
        <f t="shared" ref="BP127" si="3968">MID($I$7,BP126,1)</f>
        <v/>
      </c>
      <c r="BQ127" s="10" t="str">
        <f t="shared" ref="BQ127" si="3969">MID($I$7,BQ126,1)</f>
        <v/>
      </c>
      <c r="BR127" s="10" t="str">
        <f t="shared" ref="BR127" si="3970">MID($I$7,BR126,1)</f>
        <v/>
      </c>
      <c r="BS127" s="10" t="str">
        <f t="shared" ref="BS127" si="3971">MID($I$7,BS126,1)</f>
        <v/>
      </c>
      <c r="BT127" s="10" t="str">
        <f t="shared" ref="BT127" si="3972">MID($I$7,BT126,1)</f>
        <v/>
      </c>
      <c r="BU127" s="10" t="str">
        <f t="shared" ref="BU127" si="3973">MID($I$7,BU126,1)</f>
        <v/>
      </c>
      <c r="BV127" s="10" t="str">
        <f t="shared" ref="BV127" si="3974">MID($I$7,BV126,1)</f>
        <v/>
      </c>
      <c r="BW127" s="10" t="str">
        <f t="shared" ref="BW127" si="3975">MID($I$7,BW126,1)</f>
        <v/>
      </c>
      <c r="BX127" s="10" t="str">
        <f t="shared" ref="BX127" si="3976">MID($I$7,BX126,1)</f>
        <v/>
      </c>
      <c r="BY127" s="10" t="str">
        <f t="shared" ref="BY127" si="3977">MID($I$7,BY126,1)</f>
        <v/>
      </c>
      <c r="BZ127" s="10" t="str">
        <f t="shared" ref="BZ127" si="3978">MID($I$7,BZ126,1)</f>
        <v/>
      </c>
      <c r="CA127" s="10" t="str">
        <f t="shared" ref="CA127" si="3979">MID($I$7,CA126,1)</f>
        <v/>
      </c>
      <c r="CB127" s="10" t="str">
        <f t="shared" ref="CB127" si="3980">MID($I$7,CB126,1)</f>
        <v/>
      </c>
      <c r="CC127" s="546" t="str">
        <f t="shared" ref="CC127" si="3981">MID($I$7,CC126,1)</f>
        <v/>
      </c>
      <c r="CD127" s="10" t="str">
        <f t="shared" ref="CD127" si="3982">MID($I$7,CD126,1)</f>
        <v/>
      </c>
      <c r="CE127" s="10" t="str">
        <f t="shared" ref="CE127" si="3983">MID($I$7,CE126,1)</f>
        <v/>
      </c>
      <c r="CF127" s="23" t="str">
        <f t="shared" ref="CF127" si="3984">MID($I$7,CF126,1)</f>
        <v/>
      </c>
      <c r="CG127" s="23" t="str">
        <f t="shared" ref="CG127" si="3985">MID($I$7,CG126,1)</f>
        <v/>
      </c>
      <c r="CH127" s="23" t="str">
        <f t="shared" ref="CH127" si="3986">MID($I$7,CH126,1)</f>
        <v/>
      </c>
      <c r="CI127" s="23" t="str">
        <f t="shared" ref="CI127" si="3987">MID($I$7,CI126,1)</f>
        <v/>
      </c>
      <c r="CJ127" s="23" t="str">
        <f t="shared" ref="CJ127" si="3988">MID($I$7,CJ126,1)</f>
        <v/>
      </c>
      <c r="CK127" s="23" t="str">
        <f t="shared" ref="CK127" si="3989">MID($I$7,CK126,1)</f>
        <v/>
      </c>
      <c r="CL127" s="23" t="str">
        <f t="shared" ref="CL127" si="3990">MID($I$7,CL126,1)</f>
        <v/>
      </c>
      <c r="CM127" s="23" t="str">
        <f t="shared" ref="CM127" si="3991">MID($I$7,CM126,1)</f>
        <v/>
      </c>
      <c r="CN127" s="23" t="str">
        <f t="shared" ref="CN127" si="3992">MID($I$7,CN126,1)</f>
        <v/>
      </c>
      <c r="CO127" s="23" t="str">
        <f t="shared" ref="CO127" si="3993">MID($I$7,CO126,1)</f>
        <v/>
      </c>
      <c r="CP127" s="23" t="str">
        <f t="shared" ref="CP127" si="3994">MID($I$7,CP126,1)</f>
        <v/>
      </c>
      <c r="CQ127" s="23" t="str">
        <f t="shared" ref="CQ127" si="3995">MID($I$7,CQ126,1)</f>
        <v/>
      </c>
      <c r="CR127" s="23" t="str">
        <f t="shared" ref="CR127" si="3996">MID($I$7,CR126,1)</f>
        <v/>
      </c>
      <c r="CS127" s="23" t="str">
        <f t="shared" ref="CS127" si="3997">MID($I$7,CS126,1)</f>
        <v/>
      </c>
      <c r="CT127" s="23" t="str">
        <f t="shared" ref="CT127" si="3998">MID($I$7,CT126,1)</f>
        <v/>
      </c>
      <c r="CU127" s="23" t="str">
        <f t="shared" ref="CU127" si="3999">MID($I$7,CU126,1)</f>
        <v/>
      </c>
      <c r="CV127" s="23" t="str">
        <f t="shared" ref="CV127" si="4000">MID($I$7,CV126,1)</f>
        <v/>
      </c>
      <c r="CW127" s="23" t="str">
        <f t="shared" ref="CW127" si="4001">MID($I$7,CW126,1)</f>
        <v/>
      </c>
      <c r="CX127" s="533">
        <f>CW126</f>
        <v>4000</v>
      </c>
    </row>
    <row r="128" spans="1:114">
      <c r="A128" s="533"/>
      <c r="B128" s="190" t="str">
        <f>IF(B127="","",IF(OR(B127="G",B127="C")=TRUE,"S",IF(OR(B127="A",B127="T")=TRUE,"W","/")))</f>
        <v/>
      </c>
      <c r="C128" s="23" t="str">
        <f t="shared" ref="C128:BN128" si="4002">IF(C127="","",IF(OR(C127="G",C127="C")=TRUE,"S",IF(OR(C127="A",C127="T")=TRUE,"W","/")))</f>
        <v/>
      </c>
      <c r="D128" s="23" t="str">
        <f t="shared" si="4002"/>
        <v/>
      </c>
      <c r="E128" s="23" t="str">
        <f t="shared" si="4002"/>
        <v/>
      </c>
      <c r="F128" s="23" t="str">
        <f t="shared" si="4002"/>
        <v/>
      </c>
      <c r="G128" s="23" t="str">
        <f t="shared" si="4002"/>
        <v/>
      </c>
      <c r="H128" s="23" t="str">
        <f t="shared" si="4002"/>
        <v/>
      </c>
      <c r="I128" s="23" t="str">
        <f t="shared" si="4002"/>
        <v/>
      </c>
      <c r="J128" s="23" t="str">
        <f t="shared" si="4002"/>
        <v/>
      </c>
      <c r="K128" s="23" t="str">
        <f t="shared" si="4002"/>
        <v/>
      </c>
      <c r="L128" s="23" t="str">
        <f t="shared" si="4002"/>
        <v/>
      </c>
      <c r="M128" s="23" t="str">
        <f t="shared" si="4002"/>
        <v/>
      </c>
      <c r="N128" s="23" t="str">
        <f t="shared" si="4002"/>
        <v/>
      </c>
      <c r="O128" s="23" t="str">
        <f t="shared" si="4002"/>
        <v/>
      </c>
      <c r="P128" s="23" t="str">
        <f t="shared" si="4002"/>
        <v/>
      </c>
      <c r="Q128" s="23" t="str">
        <f t="shared" si="4002"/>
        <v/>
      </c>
      <c r="R128" s="23" t="str">
        <f t="shared" si="4002"/>
        <v/>
      </c>
      <c r="S128" s="23" t="str">
        <f t="shared" si="4002"/>
        <v/>
      </c>
      <c r="T128" s="23" t="str">
        <f t="shared" si="4002"/>
        <v/>
      </c>
      <c r="U128" s="23" t="str">
        <f t="shared" si="4002"/>
        <v/>
      </c>
      <c r="V128" s="543" t="str">
        <f t="shared" si="4002"/>
        <v/>
      </c>
      <c r="W128" s="23" t="str">
        <f t="shared" si="4002"/>
        <v/>
      </c>
      <c r="X128" s="23" t="str">
        <f t="shared" si="4002"/>
        <v/>
      </c>
      <c r="Y128" s="23" t="str">
        <f t="shared" si="4002"/>
        <v/>
      </c>
      <c r="Z128" s="23" t="str">
        <f t="shared" si="4002"/>
        <v/>
      </c>
      <c r="AA128" s="23" t="str">
        <f t="shared" si="4002"/>
        <v/>
      </c>
      <c r="AB128" s="23" t="str">
        <f t="shared" si="4002"/>
        <v/>
      </c>
      <c r="AC128" s="23" t="str">
        <f t="shared" si="4002"/>
        <v/>
      </c>
      <c r="AD128" s="23" t="str">
        <f t="shared" si="4002"/>
        <v/>
      </c>
      <c r="AE128" s="23" t="str">
        <f t="shared" si="4002"/>
        <v/>
      </c>
      <c r="AF128" s="23" t="str">
        <f t="shared" si="4002"/>
        <v/>
      </c>
      <c r="AG128" s="23" t="str">
        <f t="shared" si="4002"/>
        <v/>
      </c>
      <c r="AH128" s="23" t="str">
        <f t="shared" si="4002"/>
        <v/>
      </c>
      <c r="AI128" s="23" t="str">
        <f t="shared" si="4002"/>
        <v/>
      </c>
      <c r="AJ128" s="23" t="str">
        <f t="shared" si="4002"/>
        <v/>
      </c>
      <c r="AK128" s="23" t="str">
        <f t="shared" si="4002"/>
        <v/>
      </c>
      <c r="AL128" s="23" t="str">
        <f t="shared" si="4002"/>
        <v/>
      </c>
      <c r="AM128" s="23" t="str">
        <f t="shared" si="4002"/>
        <v/>
      </c>
      <c r="AN128" s="23" t="str">
        <f t="shared" si="4002"/>
        <v/>
      </c>
      <c r="AO128" s="23" t="str">
        <f t="shared" si="4002"/>
        <v/>
      </c>
      <c r="AP128" s="543" t="str">
        <f t="shared" si="4002"/>
        <v/>
      </c>
      <c r="AQ128" s="10" t="str">
        <f t="shared" si="4002"/>
        <v/>
      </c>
      <c r="AR128" s="23" t="str">
        <f t="shared" si="4002"/>
        <v/>
      </c>
      <c r="AS128" s="23" t="str">
        <f t="shared" si="4002"/>
        <v/>
      </c>
      <c r="AT128" s="23" t="str">
        <f t="shared" si="4002"/>
        <v/>
      </c>
      <c r="AU128" s="23" t="str">
        <f t="shared" si="4002"/>
        <v/>
      </c>
      <c r="AV128" s="23" t="str">
        <f t="shared" si="4002"/>
        <v/>
      </c>
      <c r="AW128" s="23" t="str">
        <f t="shared" si="4002"/>
        <v/>
      </c>
      <c r="AX128" s="23" t="str">
        <f t="shared" si="4002"/>
        <v/>
      </c>
      <c r="AY128" s="23" t="str">
        <f t="shared" si="4002"/>
        <v/>
      </c>
      <c r="AZ128" s="23" t="str">
        <f t="shared" si="4002"/>
        <v/>
      </c>
      <c r="BA128" s="23" t="str">
        <f t="shared" si="4002"/>
        <v/>
      </c>
      <c r="BB128" s="23" t="str">
        <f t="shared" si="4002"/>
        <v/>
      </c>
      <c r="BC128" s="23" t="str">
        <f t="shared" si="4002"/>
        <v/>
      </c>
      <c r="BD128" s="23" t="str">
        <f t="shared" si="4002"/>
        <v/>
      </c>
      <c r="BE128" s="23" t="str">
        <f t="shared" si="4002"/>
        <v/>
      </c>
      <c r="BF128" s="23" t="str">
        <f t="shared" si="4002"/>
        <v/>
      </c>
      <c r="BG128" s="23" t="str">
        <f t="shared" si="4002"/>
        <v/>
      </c>
      <c r="BH128" s="23" t="str">
        <f t="shared" si="4002"/>
        <v/>
      </c>
      <c r="BI128" s="23" t="str">
        <f t="shared" si="4002"/>
        <v/>
      </c>
      <c r="BJ128" s="543" t="str">
        <f t="shared" si="4002"/>
        <v/>
      </c>
      <c r="BK128" s="10" t="str">
        <f t="shared" si="4002"/>
        <v/>
      </c>
      <c r="BL128" s="10" t="str">
        <f t="shared" si="4002"/>
        <v/>
      </c>
      <c r="BM128" s="10" t="str">
        <f t="shared" si="4002"/>
        <v/>
      </c>
      <c r="BN128" s="10" t="str">
        <f t="shared" si="4002"/>
        <v/>
      </c>
      <c r="BO128" s="10" t="str">
        <f t="shared" ref="BO128:CW128" si="4003">IF(BO127="","",IF(OR(BO127="G",BO127="C")=TRUE,"S",IF(OR(BO127="A",BO127="T")=TRUE,"W","/")))</f>
        <v/>
      </c>
      <c r="BP128" s="10" t="str">
        <f t="shared" si="4003"/>
        <v/>
      </c>
      <c r="BQ128" s="10" t="str">
        <f t="shared" si="4003"/>
        <v/>
      </c>
      <c r="BR128" s="10" t="str">
        <f t="shared" si="4003"/>
        <v/>
      </c>
      <c r="BS128" s="10" t="str">
        <f t="shared" si="4003"/>
        <v/>
      </c>
      <c r="BT128" s="10" t="str">
        <f t="shared" si="4003"/>
        <v/>
      </c>
      <c r="BU128" s="10" t="str">
        <f t="shared" si="4003"/>
        <v/>
      </c>
      <c r="BV128" s="10" t="str">
        <f t="shared" si="4003"/>
        <v/>
      </c>
      <c r="BW128" s="10" t="str">
        <f t="shared" si="4003"/>
        <v/>
      </c>
      <c r="BX128" s="10" t="str">
        <f t="shared" si="4003"/>
        <v/>
      </c>
      <c r="BY128" s="10" t="str">
        <f t="shared" si="4003"/>
        <v/>
      </c>
      <c r="BZ128" s="10" t="str">
        <f t="shared" si="4003"/>
        <v/>
      </c>
      <c r="CA128" s="10" t="str">
        <f t="shared" si="4003"/>
        <v/>
      </c>
      <c r="CB128" s="10" t="str">
        <f t="shared" si="4003"/>
        <v/>
      </c>
      <c r="CC128" s="546" t="str">
        <f t="shared" si="4003"/>
        <v/>
      </c>
      <c r="CD128" s="10" t="str">
        <f t="shared" si="4003"/>
        <v/>
      </c>
      <c r="CE128" s="10" t="str">
        <f t="shared" si="4003"/>
        <v/>
      </c>
      <c r="CF128" s="23" t="str">
        <f t="shared" si="4003"/>
        <v/>
      </c>
      <c r="CG128" s="23" t="str">
        <f t="shared" si="4003"/>
        <v/>
      </c>
      <c r="CH128" s="23" t="str">
        <f t="shared" si="4003"/>
        <v/>
      </c>
      <c r="CI128" s="23" t="str">
        <f t="shared" si="4003"/>
        <v/>
      </c>
      <c r="CJ128" s="23" t="str">
        <f t="shared" si="4003"/>
        <v/>
      </c>
      <c r="CK128" s="23" t="str">
        <f t="shared" si="4003"/>
        <v/>
      </c>
      <c r="CL128" s="23" t="str">
        <f t="shared" si="4003"/>
        <v/>
      </c>
      <c r="CM128" s="23" t="str">
        <f t="shared" si="4003"/>
        <v/>
      </c>
      <c r="CN128" s="23" t="str">
        <f t="shared" si="4003"/>
        <v/>
      </c>
      <c r="CO128" s="23" t="str">
        <f t="shared" si="4003"/>
        <v/>
      </c>
      <c r="CP128" s="23" t="str">
        <f t="shared" si="4003"/>
        <v/>
      </c>
      <c r="CQ128" s="23" t="str">
        <f t="shared" si="4003"/>
        <v/>
      </c>
      <c r="CR128" s="23" t="str">
        <f t="shared" si="4003"/>
        <v/>
      </c>
      <c r="CS128" s="23" t="str">
        <f t="shared" si="4003"/>
        <v/>
      </c>
      <c r="CT128" s="23" t="str">
        <f t="shared" si="4003"/>
        <v/>
      </c>
      <c r="CU128" s="23" t="str">
        <f t="shared" si="4003"/>
        <v/>
      </c>
      <c r="CV128" s="23" t="str">
        <f t="shared" si="4003"/>
        <v/>
      </c>
      <c r="CW128" s="23" t="str">
        <f t="shared" si="4003"/>
        <v/>
      </c>
      <c r="CX128" s="533"/>
    </row>
    <row r="129" spans="1:114" s="510" customFormat="1">
      <c r="A129" s="532"/>
      <c r="B129" s="530">
        <f>$A130</f>
        <v>4001</v>
      </c>
      <c r="C129" s="509">
        <f t="shared" ref="C129:AH129" si="4004">$A130+B$9</f>
        <v>4002</v>
      </c>
      <c r="D129" s="509">
        <f t="shared" si="4004"/>
        <v>4003</v>
      </c>
      <c r="E129" s="509">
        <f t="shared" si="4004"/>
        <v>4004</v>
      </c>
      <c r="F129" s="509">
        <f t="shared" si="4004"/>
        <v>4005</v>
      </c>
      <c r="G129" s="509">
        <f t="shared" si="4004"/>
        <v>4006</v>
      </c>
      <c r="H129" s="509">
        <f t="shared" si="4004"/>
        <v>4007</v>
      </c>
      <c r="I129" s="509">
        <f t="shared" si="4004"/>
        <v>4008</v>
      </c>
      <c r="J129" s="509">
        <f t="shared" si="4004"/>
        <v>4009</v>
      </c>
      <c r="K129" s="509">
        <f t="shared" si="4004"/>
        <v>4010</v>
      </c>
      <c r="L129" s="509">
        <f t="shared" si="4004"/>
        <v>4011</v>
      </c>
      <c r="M129" s="509">
        <f t="shared" si="4004"/>
        <v>4012</v>
      </c>
      <c r="N129" s="509">
        <f t="shared" si="4004"/>
        <v>4013</v>
      </c>
      <c r="O129" s="509">
        <f t="shared" si="4004"/>
        <v>4014</v>
      </c>
      <c r="P129" s="509">
        <f t="shared" si="4004"/>
        <v>4015</v>
      </c>
      <c r="Q129" s="509">
        <f t="shared" si="4004"/>
        <v>4016</v>
      </c>
      <c r="R129" s="509">
        <f t="shared" si="4004"/>
        <v>4017</v>
      </c>
      <c r="S129" s="509">
        <f t="shared" si="4004"/>
        <v>4018</v>
      </c>
      <c r="T129" s="509">
        <f t="shared" si="4004"/>
        <v>4019</v>
      </c>
      <c r="U129" s="509">
        <f t="shared" si="4004"/>
        <v>4020</v>
      </c>
      <c r="V129" s="544">
        <f t="shared" si="4004"/>
        <v>4021</v>
      </c>
      <c r="W129" s="509">
        <f t="shared" si="4004"/>
        <v>4022</v>
      </c>
      <c r="X129" s="509">
        <f t="shared" si="4004"/>
        <v>4023</v>
      </c>
      <c r="Y129" s="509">
        <f t="shared" si="4004"/>
        <v>4024</v>
      </c>
      <c r="Z129" s="509">
        <f t="shared" si="4004"/>
        <v>4025</v>
      </c>
      <c r="AA129" s="509">
        <f t="shared" si="4004"/>
        <v>4026</v>
      </c>
      <c r="AB129" s="509">
        <f t="shared" si="4004"/>
        <v>4027</v>
      </c>
      <c r="AC129" s="509">
        <f t="shared" si="4004"/>
        <v>4028</v>
      </c>
      <c r="AD129" s="509">
        <f t="shared" si="4004"/>
        <v>4029</v>
      </c>
      <c r="AE129" s="509">
        <f t="shared" si="4004"/>
        <v>4030</v>
      </c>
      <c r="AF129" s="509">
        <f t="shared" si="4004"/>
        <v>4031</v>
      </c>
      <c r="AG129" s="509">
        <f t="shared" si="4004"/>
        <v>4032</v>
      </c>
      <c r="AH129" s="509">
        <f t="shared" si="4004"/>
        <v>4033</v>
      </c>
      <c r="AI129" s="509">
        <f t="shared" ref="AI129:BN129" si="4005">$A130+AH$9</f>
        <v>4034</v>
      </c>
      <c r="AJ129" s="509">
        <f t="shared" si="4005"/>
        <v>4035</v>
      </c>
      <c r="AK129" s="509">
        <f t="shared" si="4005"/>
        <v>4036</v>
      </c>
      <c r="AL129" s="509">
        <f t="shared" si="4005"/>
        <v>4037</v>
      </c>
      <c r="AM129" s="509">
        <f t="shared" si="4005"/>
        <v>4038</v>
      </c>
      <c r="AN129" s="509">
        <f t="shared" si="4005"/>
        <v>4039</v>
      </c>
      <c r="AO129" s="509">
        <f t="shared" si="4005"/>
        <v>4040</v>
      </c>
      <c r="AP129" s="544">
        <f t="shared" si="4005"/>
        <v>4041</v>
      </c>
      <c r="AQ129" s="531">
        <f t="shared" si="4005"/>
        <v>4042</v>
      </c>
      <c r="AR129" s="509">
        <f t="shared" si="4005"/>
        <v>4043</v>
      </c>
      <c r="AS129" s="509">
        <f t="shared" si="4005"/>
        <v>4044</v>
      </c>
      <c r="AT129" s="509">
        <f t="shared" si="4005"/>
        <v>4045</v>
      </c>
      <c r="AU129" s="509">
        <f t="shared" si="4005"/>
        <v>4046</v>
      </c>
      <c r="AV129" s="509">
        <f t="shared" si="4005"/>
        <v>4047</v>
      </c>
      <c r="AW129" s="509">
        <f t="shared" si="4005"/>
        <v>4048</v>
      </c>
      <c r="AX129" s="509">
        <f t="shared" si="4005"/>
        <v>4049</v>
      </c>
      <c r="AY129" s="509">
        <f t="shared" si="4005"/>
        <v>4050</v>
      </c>
      <c r="AZ129" s="509">
        <f t="shared" si="4005"/>
        <v>4051</v>
      </c>
      <c r="BA129" s="509">
        <f t="shared" si="4005"/>
        <v>4052</v>
      </c>
      <c r="BB129" s="509">
        <f t="shared" si="4005"/>
        <v>4053</v>
      </c>
      <c r="BC129" s="509">
        <f t="shared" si="4005"/>
        <v>4054</v>
      </c>
      <c r="BD129" s="509">
        <f t="shared" si="4005"/>
        <v>4055</v>
      </c>
      <c r="BE129" s="509">
        <f t="shared" si="4005"/>
        <v>4056</v>
      </c>
      <c r="BF129" s="509">
        <f t="shared" si="4005"/>
        <v>4057</v>
      </c>
      <c r="BG129" s="509">
        <f t="shared" si="4005"/>
        <v>4058</v>
      </c>
      <c r="BH129" s="509">
        <f t="shared" si="4005"/>
        <v>4059</v>
      </c>
      <c r="BI129" s="509">
        <f t="shared" si="4005"/>
        <v>4060</v>
      </c>
      <c r="BJ129" s="544">
        <f t="shared" si="4005"/>
        <v>4061</v>
      </c>
      <c r="BK129" s="531">
        <f t="shared" si="4005"/>
        <v>4062</v>
      </c>
      <c r="BL129" s="531">
        <f t="shared" si="4005"/>
        <v>4063</v>
      </c>
      <c r="BM129" s="531">
        <f t="shared" si="4005"/>
        <v>4064</v>
      </c>
      <c r="BN129" s="531">
        <f t="shared" si="4005"/>
        <v>4065</v>
      </c>
      <c r="BO129" s="531">
        <f t="shared" ref="BO129:CT129" si="4006">$A130+BN$9</f>
        <v>4066</v>
      </c>
      <c r="BP129" s="531">
        <f t="shared" si="4006"/>
        <v>4067</v>
      </c>
      <c r="BQ129" s="531">
        <f t="shared" si="4006"/>
        <v>4068</v>
      </c>
      <c r="BR129" s="531">
        <f t="shared" si="4006"/>
        <v>4069</v>
      </c>
      <c r="BS129" s="531">
        <f t="shared" si="4006"/>
        <v>4070</v>
      </c>
      <c r="BT129" s="531">
        <f t="shared" si="4006"/>
        <v>4071</v>
      </c>
      <c r="BU129" s="531">
        <f t="shared" si="4006"/>
        <v>4072</v>
      </c>
      <c r="BV129" s="531">
        <f t="shared" si="4006"/>
        <v>4073</v>
      </c>
      <c r="BW129" s="531">
        <f t="shared" si="4006"/>
        <v>4074</v>
      </c>
      <c r="BX129" s="531">
        <f t="shared" si="4006"/>
        <v>4075</v>
      </c>
      <c r="BY129" s="531">
        <f t="shared" si="4006"/>
        <v>4076</v>
      </c>
      <c r="BZ129" s="531">
        <f t="shared" si="4006"/>
        <v>4077</v>
      </c>
      <c r="CA129" s="531">
        <f t="shared" si="4006"/>
        <v>4078</v>
      </c>
      <c r="CB129" s="531">
        <f t="shared" si="4006"/>
        <v>4079</v>
      </c>
      <c r="CC129" s="547">
        <f t="shared" si="4006"/>
        <v>4080</v>
      </c>
      <c r="CD129" s="531">
        <f t="shared" si="4006"/>
        <v>4081</v>
      </c>
      <c r="CE129" s="531">
        <f t="shared" si="4006"/>
        <v>4082</v>
      </c>
      <c r="CF129" s="509">
        <f t="shared" si="4006"/>
        <v>4083</v>
      </c>
      <c r="CG129" s="509">
        <f t="shared" si="4006"/>
        <v>4084</v>
      </c>
      <c r="CH129" s="509">
        <f t="shared" si="4006"/>
        <v>4085</v>
      </c>
      <c r="CI129" s="509">
        <f t="shared" si="4006"/>
        <v>4086</v>
      </c>
      <c r="CJ129" s="509">
        <f t="shared" si="4006"/>
        <v>4087</v>
      </c>
      <c r="CK129" s="509">
        <f t="shared" si="4006"/>
        <v>4088</v>
      </c>
      <c r="CL129" s="509">
        <f t="shared" si="4006"/>
        <v>4089</v>
      </c>
      <c r="CM129" s="509">
        <f t="shared" si="4006"/>
        <v>4090</v>
      </c>
      <c r="CN129" s="509">
        <f t="shared" si="4006"/>
        <v>4091</v>
      </c>
      <c r="CO129" s="509">
        <f t="shared" si="4006"/>
        <v>4092</v>
      </c>
      <c r="CP129" s="509">
        <f t="shared" si="4006"/>
        <v>4093</v>
      </c>
      <c r="CQ129" s="509">
        <f t="shared" si="4006"/>
        <v>4094</v>
      </c>
      <c r="CR129" s="509">
        <f t="shared" si="4006"/>
        <v>4095</v>
      </c>
      <c r="CS129" s="509">
        <f t="shared" si="4006"/>
        <v>4096</v>
      </c>
      <c r="CT129" s="509">
        <f t="shared" si="4006"/>
        <v>4097</v>
      </c>
      <c r="CU129" s="509">
        <f t="shared" ref="CU129:CW129" si="4007">$A130+CT$9</f>
        <v>4098</v>
      </c>
      <c r="CV129" s="509">
        <f t="shared" si="4007"/>
        <v>4099</v>
      </c>
      <c r="CW129" s="509">
        <f t="shared" si="4007"/>
        <v>4100</v>
      </c>
      <c r="CX129" s="532"/>
      <c r="CZ129" s="508"/>
      <c r="DE129" s="508"/>
      <c r="DF129" s="508"/>
      <c r="DG129" s="508"/>
      <c r="DH129" s="508"/>
      <c r="DI129" s="508"/>
      <c r="DJ129" s="508"/>
    </row>
    <row r="130" spans="1:114">
      <c r="A130" s="533">
        <v>4001</v>
      </c>
      <c r="B130" s="190" t="str">
        <f>MID($I$7,B129,1)</f>
        <v/>
      </c>
      <c r="C130" s="23" t="str">
        <f t="shared" ref="C130" si="4008">MID($I$7,C129,1)</f>
        <v/>
      </c>
      <c r="D130" s="23" t="str">
        <f t="shared" ref="D130" si="4009">MID($I$7,D129,1)</f>
        <v/>
      </c>
      <c r="E130" s="23" t="str">
        <f t="shared" ref="E130" si="4010">MID($I$7,E129,1)</f>
        <v/>
      </c>
      <c r="F130" s="23" t="str">
        <f t="shared" ref="F130" si="4011">MID($I$7,F129,1)</f>
        <v/>
      </c>
      <c r="G130" s="23" t="str">
        <f t="shared" ref="G130" si="4012">MID($I$7,G129,1)</f>
        <v/>
      </c>
      <c r="H130" s="23" t="str">
        <f t="shared" ref="H130" si="4013">MID($I$7,H129,1)</f>
        <v/>
      </c>
      <c r="I130" s="23" t="str">
        <f t="shared" ref="I130" si="4014">MID($I$7,I129,1)</f>
        <v/>
      </c>
      <c r="J130" s="23" t="str">
        <f t="shared" ref="J130" si="4015">MID($I$7,J129,1)</f>
        <v/>
      </c>
      <c r="K130" s="23" t="str">
        <f t="shared" ref="K130" si="4016">MID($I$7,K129,1)</f>
        <v/>
      </c>
      <c r="L130" s="23" t="str">
        <f t="shared" ref="L130" si="4017">MID($I$7,L129,1)</f>
        <v/>
      </c>
      <c r="M130" s="23" t="str">
        <f t="shared" ref="M130" si="4018">MID($I$7,M129,1)</f>
        <v/>
      </c>
      <c r="N130" s="23" t="str">
        <f t="shared" ref="N130" si="4019">MID($I$7,N129,1)</f>
        <v/>
      </c>
      <c r="O130" s="23" t="str">
        <f t="shared" ref="O130" si="4020">MID($I$7,O129,1)</f>
        <v/>
      </c>
      <c r="P130" s="23" t="str">
        <f t="shared" ref="P130" si="4021">MID($I$7,P129,1)</f>
        <v/>
      </c>
      <c r="Q130" s="23" t="str">
        <f t="shared" ref="Q130" si="4022">MID($I$7,Q129,1)</f>
        <v/>
      </c>
      <c r="R130" s="23" t="str">
        <f t="shared" ref="R130" si="4023">MID($I$7,R129,1)</f>
        <v/>
      </c>
      <c r="S130" s="23" t="str">
        <f t="shared" ref="S130" si="4024">MID($I$7,S129,1)</f>
        <v/>
      </c>
      <c r="T130" s="23" t="str">
        <f t="shared" ref="T130" si="4025">MID($I$7,T129,1)</f>
        <v/>
      </c>
      <c r="U130" s="23" t="str">
        <f t="shared" ref="U130" si="4026">MID($I$7,U129,1)</f>
        <v/>
      </c>
      <c r="V130" s="543" t="str">
        <f t="shared" ref="V130" si="4027">MID($I$7,V129,1)</f>
        <v/>
      </c>
      <c r="W130" s="23" t="str">
        <f t="shared" ref="W130" si="4028">MID($I$7,W129,1)</f>
        <v/>
      </c>
      <c r="X130" s="23" t="str">
        <f t="shared" ref="X130" si="4029">MID($I$7,X129,1)</f>
        <v/>
      </c>
      <c r="Y130" s="23" t="str">
        <f t="shared" ref="Y130" si="4030">MID($I$7,Y129,1)</f>
        <v/>
      </c>
      <c r="Z130" s="23" t="str">
        <f t="shared" ref="Z130" si="4031">MID($I$7,Z129,1)</f>
        <v/>
      </c>
      <c r="AA130" s="23" t="str">
        <f t="shared" ref="AA130" si="4032">MID($I$7,AA129,1)</f>
        <v/>
      </c>
      <c r="AB130" s="23" t="str">
        <f t="shared" ref="AB130" si="4033">MID($I$7,AB129,1)</f>
        <v/>
      </c>
      <c r="AC130" s="23" t="str">
        <f t="shared" ref="AC130" si="4034">MID($I$7,AC129,1)</f>
        <v/>
      </c>
      <c r="AD130" s="23" t="str">
        <f t="shared" ref="AD130" si="4035">MID($I$7,AD129,1)</f>
        <v/>
      </c>
      <c r="AE130" s="23" t="str">
        <f t="shared" ref="AE130" si="4036">MID($I$7,AE129,1)</f>
        <v/>
      </c>
      <c r="AF130" s="23" t="str">
        <f t="shared" ref="AF130" si="4037">MID($I$7,AF129,1)</f>
        <v/>
      </c>
      <c r="AG130" s="23" t="str">
        <f t="shared" ref="AG130" si="4038">MID($I$7,AG129,1)</f>
        <v/>
      </c>
      <c r="AH130" s="23" t="str">
        <f t="shared" ref="AH130" si="4039">MID($I$7,AH129,1)</f>
        <v/>
      </c>
      <c r="AI130" s="23" t="str">
        <f t="shared" ref="AI130" si="4040">MID($I$7,AI129,1)</f>
        <v/>
      </c>
      <c r="AJ130" s="23" t="str">
        <f t="shared" ref="AJ130" si="4041">MID($I$7,AJ129,1)</f>
        <v/>
      </c>
      <c r="AK130" s="23" t="str">
        <f t="shared" ref="AK130" si="4042">MID($I$7,AK129,1)</f>
        <v/>
      </c>
      <c r="AL130" s="23" t="str">
        <f t="shared" ref="AL130" si="4043">MID($I$7,AL129,1)</f>
        <v/>
      </c>
      <c r="AM130" s="23" t="str">
        <f t="shared" ref="AM130" si="4044">MID($I$7,AM129,1)</f>
        <v/>
      </c>
      <c r="AN130" s="23" t="str">
        <f t="shared" ref="AN130" si="4045">MID($I$7,AN129,1)</f>
        <v/>
      </c>
      <c r="AO130" s="23" t="str">
        <f t="shared" ref="AO130" si="4046">MID($I$7,AO129,1)</f>
        <v/>
      </c>
      <c r="AP130" s="543" t="str">
        <f t="shared" ref="AP130" si="4047">MID($I$7,AP129,1)</f>
        <v/>
      </c>
      <c r="AQ130" s="10" t="str">
        <f t="shared" ref="AQ130" si="4048">MID($I$7,AQ129,1)</f>
        <v/>
      </c>
      <c r="AR130" s="23" t="str">
        <f t="shared" ref="AR130" si="4049">MID($I$7,AR129,1)</f>
        <v/>
      </c>
      <c r="AS130" s="23" t="str">
        <f t="shared" ref="AS130" si="4050">MID($I$7,AS129,1)</f>
        <v/>
      </c>
      <c r="AT130" s="23" t="str">
        <f t="shared" ref="AT130" si="4051">MID($I$7,AT129,1)</f>
        <v/>
      </c>
      <c r="AU130" s="23" t="str">
        <f t="shared" ref="AU130" si="4052">MID($I$7,AU129,1)</f>
        <v/>
      </c>
      <c r="AV130" s="23" t="str">
        <f t="shared" ref="AV130" si="4053">MID($I$7,AV129,1)</f>
        <v/>
      </c>
      <c r="AW130" s="23" t="str">
        <f t="shared" ref="AW130" si="4054">MID($I$7,AW129,1)</f>
        <v/>
      </c>
      <c r="AX130" s="23" t="str">
        <f t="shared" ref="AX130" si="4055">MID($I$7,AX129,1)</f>
        <v/>
      </c>
      <c r="AY130" s="23" t="str">
        <f t="shared" ref="AY130" si="4056">MID($I$7,AY129,1)</f>
        <v/>
      </c>
      <c r="AZ130" s="23" t="str">
        <f t="shared" ref="AZ130" si="4057">MID($I$7,AZ129,1)</f>
        <v/>
      </c>
      <c r="BA130" s="23" t="str">
        <f t="shared" ref="BA130" si="4058">MID($I$7,BA129,1)</f>
        <v/>
      </c>
      <c r="BB130" s="23" t="str">
        <f t="shared" ref="BB130" si="4059">MID($I$7,BB129,1)</f>
        <v/>
      </c>
      <c r="BC130" s="23" t="str">
        <f t="shared" ref="BC130" si="4060">MID($I$7,BC129,1)</f>
        <v/>
      </c>
      <c r="BD130" s="23" t="str">
        <f t="shared" ref="BD130" si="4061">MID($I$7,BD129,1)</f>
        <v/>
      </c>
      <c r="BE130" s="23" t="str">
        <f t="shared" ref="BE130" si="4062">MID($I$7,BE129,1)</f>
        <v/>
      </c>
      <c r="BF130" s="23" t="str">
        <f t="shared" ref="BF130" si="4063">MID($I$7,BF129,1)</f>
        <v/>
      </c>
      <c r="BG130" s="23" t="str">
        <f t="shared" ref="BG130" si="4064">MID($I$7,BG129,1)</f>
        <v/>
      </c>
      <c r="BH130" s="23" t="str">
        <f t="shared" ref="BH130" si="4065">MID($I$7,BH129,1)</f>
        <v/>
      </c>
      <c r="BI130" s="23" t="str">
        <f t="shared" ref="BI130" si="4066">MID($I$7,BI129,1)</f>
        <v/>
      </c>
      <c r="BJ130" s="543" t="str">
        <f t="shared" ref="BJ130" si="4067">MID($I$7,BJ129,1)</f>
        <v/>
      </c>
      <c r="BK130" s="10" t="str">
        <f t="shared" ref="BK130" si="4068">MID($I$7,BK129,1)</f>
        <v/>
      </c>
      <c r="BL130" s="10" t="str">
        <f t="shared" ref="BL130" si="4069">MID($I$7,BL129,1)</f>
        <v/>
      </c>
      <c r="BM130" s="10" t="str">
        <f t="shared" ref="BM130" si="4070">MID($I$7,BM129,1)</f>
        <v/>
      </c>
      <c r="BN130" s="10" t="str">
        <f t="shared" ref="BN130" si="4071">MID($I$7,BN129,1)</f>
        <v/>
      </c>
      <c r="BO130" s="10" t="str">
        <f t="shared" ref="BO130" si="4072">MID($I$7,BO129,1)</f>
        <v/>
      </c>
      <c r="BP130" s="10" t="str">
        <f t="shared" ref="BP130" si="4073">MID($I$7,BP129,1)</f>
        <v/>
      </c>
      <c r="BQ130" s="10" t="str">
        <f t="shared" ref="BQ130" si="4074">MID($I$7,BQ129,1)</f>
        <v/>
      </c>
      <c r="BR130" s="10" t="str">
        <f t="shared" ref="BR130" si="4075">MID($I$7,BR129,1)</f>
        <v/>
      </c>
      <c r="BS130" s="10" t="str">
        <f t="shared" ref="BS130" si="4076">MID($I$7,BS129,1)</f>
        <v/>
      </c>
      <c r="BT130" s="10" t="str">
        <f t="shared" ref="BT130" si="4077">MID($I$7,BT129,1)</f>
        <v/>
      </c>
      <c r="BU130" s="10" t="str">
        <f t="shared" ref="BU130" si="4078">MID($I$7,BU129,1)</f>
        <v/>
      </c>
      <c r="BV130" s="10" t="str">
        <f t="shared" ref="BV130" si="4079">MID($I$7,BV129,1)</f>
        <v/>
      </c>
      <c r="BW130" s="10" t="str">
        <f t="shared" ref="BW130" si="4080">MID($I$7,BW129,1)</f>
        <v/>
      </c>
      <c r="BX130" s="10" t="str">
        <f t="shared" ref="BX130" si="4081">MID($I$7,BX129,1)</f>
        <v/>
      </c>
      <c r="BY130" s="10" t="str">
        <f t="shared" ref="BY130" si="4082">MID($I$7,BY129,1)</f>
        <v/>
      </c>
      <c r="BZ130" s="10" t="str">
        <f t="shared" ref="BZ130" si="4083">MID($I$7,BZ129,1)</f>
        <v/>
      </c>
      <c r="CA130" s="10" t="str">
        <f t="shared" ref="CA130" si="4084">MID($I$7,CA129,1)</f>
        <v/>
      </c>
      <c r="CB130" s="10" t="str">
        <f t="shared" ref="CB130" si="4085">MID($I$7,CB129,1)</f>
        <v/>
      </c>
      <c r="CC130" s="546" t="str">
        <f t="shared" ref="CC130" si="4086">MID($I$7,CC129,1)</f>
        <v/>
      </c>
      <c r="CD130" s="10" t="str">
        <f t="shared" ref="CD130" si="4087">MID($I$7,CD129,1)</f>
        <v/>
      </c>
      <c r="CE130" s="10" t="str">
        <f t="shared" ref="CE130" si="4088">MID($I$7,CE129,1)</f>
        <v/>
      </c>
      <c r="CF130" s="23" t="str">
        <f t="shared" ref="CF130" si="4089">MID($I$7,CF129,1)</f>
        <v/>
      </c>
      <c r="CG130" s="23" t="str">
        <f t="shared" ref="CG130" si="4090">MID($I$7,CG129,1)</f>
        <v/>
      </c>
      <c r="CH130" s="23" t="str">
        <f t="shared" ref="CH130" si="4091">MID($I$7,CH129,1)</f>
        <v/>
      </c>
      <c r="CI130" s="23" t="str">
        <f t="shared" ref="CI130" si="4092">MID($I$7,CI129,1)</f>
        <v/>
      </c>
      <c r="CJ130" s="23" t="str">
        <f t="shared" ref="CJ130" si="4093">MID($I$7,CJ129,1)</f>
        <v/>
      </c>
      <c r="CK130" s="23" t="str">
        <f t="shared" ref="CK130" si="4094">MID($I$7,CK129,1)</f>
        <v/>
      </c>
      <c r="CL130" s="23" t="str">
        <f t="shared" ref="CL130" si="4095">MID($I$7,CL129,1)</f>
        <v/>
      </c>
      <c r="CM130" s="23" t="str">
        <f t="shared" ref="CM130" si="4096">MID($I$7,CM129,1)</f>
        <v/>
      </c>
      <c r="CN130" s="23" t="str">
        <f t="shared" ref="CN130" si="4097">MID($I$7,CN129,1)</f>
        <v/>
      </c>
      <c r="CO130" s="23" t="str">
        <f t="shared" ref="CO130" si="4098">MID($I$7,CO129,1)</f>
        <v/>
      </c>
      <c r="CP130" s="23" t="str">
        <f t="shared" ref="CP130" si="4099">MID($I$7,CP129,1)</f>
        <v/>
      </c>
      <c r="CQ130" s="23" t="str">
        <f t="shared" ref="CQ130" si="4100">MID($I$7,CQ129,1)</f>
        <v/>
      </c>
      <c r="CR130" s="23" t="str">
        <f t="shared" ref="CR130" si="4101">MID($I$7,CR129,1)</f>
        <v/>
      </c>
      <c r="CS130" s="23" t="str">
        <f t="shared" ref="CS130" si="4102">MID($I$7,CS129,1)</f>
        <v/>
      </c>
      <c r="CT130" s="23" t="str">
        <f t="shared" ref="CT130" si="4103">MID($I$7,CT129,1)</f>
        <v/>
      </c>
      <c r="CU130" s="23" t="str">
        <f t="shared" ref="CU130" si="4104">MID($I$7,CU129,1)</f>
        <v/>
      </c>
      <c r="CV130" s="23" t="str">
        <f t="shared" ref="CV130" si="4105">MID($I$7,CV129,1)</f>
        <v/>
      </c>
      <c r="CW130" s="23" t="str">
        <f t="shared" ref="CW130" si="4106">MID($I$7,CW129,1)</f>
        <v/>
      </c>
      <c r="CX130" s="533">
        <f>CW129</f>
        <v>4100</v>
      </c>
    </row>
    <row r="131" spans="1:114">
      <c r="A131" s="533"/>
      <c r="B131" s="190" t="str">
        <f>IF(B130="","",IF(OR(B130="G",B130="C")=TRUE,"S",IF(OR(B130="A",B130="T")=TRUE,"W","/")))</f>
        <v/>
      </c>
      <c r="C131" s="23" t="str">
        <f t="shared" ref="C131:BN131" si="4107">IF(C130="","",IF(OR(C130="G",C130="C")=TRUE,"S",IF(OR(C130="A",C130="T")=TRUE,"W","/")))</f>
        <v/>
      </c>
      <c r="D131" s="23" t="str">
        <f t="shared" si="4107"/>
        <v/>
      </c>
      <c r="E131" s="23" t="str">
        <f t="shared" si="4107"/>
        <v/>
      </c>
      <c r="F131" s="23" t="str">
        <f t="shared" si="4107"/>
        <v/>
      </c>
      <c r="G131" s="23" t="str">
        <f t="shared" si="4107"/>
        <v/>
      </c>
      <c r="H131" s="23" t="str">
        <f t="shared" si="4107"/>
        <v/>
      </c>
      <c r="I131" s="23" t="str">
        <f t="shared" si="4107"/>
        <v/>
      </c>
      <c r="J131" s="23" t="str">
        <f t="shared" si="4107"/>
        <v/>
      </c>
      <c r="K131" s="23" t="str">
        <f t="shared" si="4107"/>
        <v/>
      </c>
      <c r="L131" s="23" t="str">
        <f t="shared" si="4107"/>
        <v/>
      </c>
      <c r="M131" s="23" t="str">
        <f t="shared" si="4107"/>
        <v/>
      </c>
      <c r="N131" s="23" t="str">
        <f t="shared" si="4107"/>
        <v/>
      </c>
      <c r="O131" s="23" t="str">
        <f t="shared" si="4107"/>
        <v/>
      </c>
      <c r="P131" s="23" t="str">
        <f t="shared" si="4107"/>
        <v/>
      </c>
      <c r="Q131" s="23" t="str">
        <f t="shared" si="4107"/>
        <v/>
      </c>
      <c r="R131" s="23" t="str">
        <f t="shared" si="4107"/>
        <v/>
      </c>
      <c r="S131" s="23" t="str">
        <f t="shared" si="4107"/>
        <v/>
      </c>
      <c r="T131" s="23" t="str">
        <f t="shared" si="4107"/>
        <v/>
      </c>
      <c r="U131" s="23" t="str">
        <f t="shared" si="4107"/>
        <v/>
      </c>
      <c r="V131" s="543" t="str">
        <f t="shared" si="4107"/>
        <v/>
      </c>
      <c r="W131" s="23" t="str">
        <f t="shared" si="4107"/>
        <v/>
      </c>
      <c r="X131" s="23" t="str">
        <f t="shared" si="4107"/>
        <v/>
      </c>
      <c r="Y131" s="23" t="str">
        <f t="shared" si="4107"/>
        <v/>
      </c>
      <c r="Z131" s="23" t="str">
        <f t="shared" si="4107"/>
        <v/>
      </c>
      <c r="AA131" s="23" t="str">
        <f t="shared" si="4107"/>
        <v/>
      </c>
      <c r="AB131" s="23" t="str">
        <f t="shared" si="4107"/>
        <v/>
      </c>
      <c r="AC131" s="23" t="str">
        <f t="shared" si="4107"/>
        <v/>
      </c>
      <c r="AD131" s="23" t="str">
        <f t="shared" si="4107"/>
        <v/>
      </c>
      <c r="AE131" s="23" t="str">
        <f t="shared" si="4107"/>
        <v/>
      </c>
      <c r="AF131" s="23" t="str">
        <f t="shared" si="4107"/>
        <v/>
      </c>
      <c r="AG131" s="23" t="str">
        <f t="shared" si="4107"/>
        <v/>
      </c>
      <c r="AH131" s="23" t="str">
        <f t="shared" si="4107"/>
        <v/>
      </c>
      <c r="AI131" s="23" t="str">
        <f t="shared" si="4107"/>
        <v/>
      </c>
      <c r="AJ131" s="23" t="str">
        <f t="shared" si="4107"/>
        <v/>
      </c>
      <c r="AK131" s="23" t="str">
        <f t="shared" si="4107"/>
        <v/>
      </c>
      <c r="AL131" s="23" t="str">
        <f t="shared" si="4107"/>
        <v/>
      </c>
      <c r="AM131" s="23" t="str">
        <f t="shared" si="4107"/>
        <v/>
      </c>
      <c r="AN131" s="23" t="str">
        <f t="shared" si="4107"/>
        <v/>
      </c>
      <c r="AO131" s="23" t="str">
        <f t="shared" si="4107"/>
        <v/>
      </c>
      <c r="AP131" s="543" t="str">
        <f t="shared" si="4107"/>
        <v/>
      </c>
      <c r="AQ131" s="10" t="str">
        <f t="shared" si="4107"/>
        <v/>
      </c>
      <c r="AR131" s="23" t="str">
        <f t="shared" si="4107"/>
        <v/>
      </c>
      <c r="AS131" s="23" t="str">
        <f t="shared" si="4107"/>
        <v/>
      </c>
      <c r="AT131" s="23" t="str">
        <f t="shared" si="4107"/>
        <v/>
      </c>
      <c r="AU131" s="23" t="str">
        <f t="shared" si="4107"/>
        <v/>
      </c>
      <c r="AV131" s="23" t="str">
        <f t="shared" si="4107"/>
        <v/>
      </c>
      <c r="AW131" s="23" t="str">
        <f t="shared" si="4107"/>
        <v/>
      </c>
      <c r="AX131" s="23" t="str">
        <f t="shared" si="4107"/>
        <v/>
      </c>
      <c r="AY131" s="23" t="str">
        <f t="shared" si="4107"/>
        <v/>
      </c>
      <c r="AZ131" s="23" t="str">
        <f t="shared" si="4107"/>
        <v/>
      </c>
      <c r="BA131" s="23" t="str">
        <f t="shared" si="4107"/>
        <v/>
      </c>
      <c r="BB131" s="23" t="str">
        <f t="shared" si="4107"/>
        <v/>
      </c>
      <c r="BC131" s="23" t="str">
        <f t="shared" si="4107"/>
        <v/>
      </c>
      <c r="BD131" s="23" t="str">
        <f t="shared" si="4107"/>
        <v/>
      </c>
      <c r="BE131" s="23" t="str">
        <f t="shared" si="4107"/>
        <v/>
      </c>
      <c r="BF131" s="23" t="str">
        <f t="shared" si="4107"/>
        <v/>
      </c>
      <c r="BG131" s="23" t="str">
        <f t="shared" si="4107"/>
        <v/>
      </c>
      <c r="BH131" s="23" t="str">
        <f t="shared" si="4107"/>
        <v/>
      </c>
      <c r="BI131" s="23" t="str">
        <f t="shared" si="4107"/>
        <v/>
      </c>
      <c r="BJ131" s="543" t="str">
        <f t="shared" si="4107"/>
        <v/>
      </c>
      <c r="BK131" s="10" t="str">
        <f t="shared" si="4107"/>
        <v/>
      </c>
      <c r="BL131" s="10" t="str">
        <f t="shared" si="4107"/>
        <v/>
      </c>
      <c r="BM131" s="10" t="str">
        <f t="shared" si="4107"/>
        <v/>
      </c>
      <c r="BN131" s="10" t="str">
        <f t="shared" si="4107"/>
        <v/>
      </c>
      <c r="BO131" s="10" t="str">
        <f t="shared" ref="BO131:CW131" si="4108">IF(BO130="","",IF(OR(BO130="G",BO130="C")=TRUE,"S",IF(OR(BO130="A",BO130="T")=TRUE,"W","/")))</f>
        <v/>
      </c>
      <c r="BP131" s="10" t="str">
        <f t="shared" si="4108"/>
        <v/>
      </c>
      <c r="BQ131" s="10" t="str">
        <f t="shared" si="4108"/>
        <v/>
      </c>
      <c r="BR131" s="10" t="str">
        <f t="shared" si="4108"/>
        <v/>
      </c>
      <c r="BS131" s="10" t="str">
        <f t="shared" si="4108"/>
        <v/>
      </c>
      <c r="BT131" s="10" t="str">
        <f t="shared" si="4108"/>
        <v/>
      </c>
      <c r="BU131" s="10" t="str">
        <f t="shared" si="4108"/>
        <v/>
      </c>
      <c r="BV131" s="10" t="str">
        <f t="shared" si="4108"/>
        <v/>
      </c>
      <c r="BW131" s="10" t="str">
        <f t="shared" si="4108"/>
        <v/>
      </c>
      <c r="BX131" s="10" t="str">
        <f t="shared" si="4108"/>
        <v/>
      </c>
      <c r="BY131" s="10" t="str">
        <f t="shared" si="4108"/>
        <v/>
      </c>
      <c r="BZ131" s="10" t="str">
        <f t="shared" si="4108"/>
        <v/>
      </c>
      <c r="CA131" s="10" t="str">
        <f t="shared" si="4108"/>
        <v/>
      </c>
      <c r="CB131" s="10" t="str">
        <f t="shared" si="4108"/>
        <v/>
      </c>
      <c r="CC131" s="546" t="str">
        <f t="shared" si="4108"/>
        <v/>
      </c>
      <c r="CD131" s="10" t="str">
        <f t="shared" si="4108"/>
        <v/>
      </c>
      <c r="CE131" s="10" t="str">
        <f t="shared" si="4108"/>
        <v/>
      </c>
      <c r="CF131" s="23" t="str">
        <f t="shared" si="4108"/>
        <v/>
      </c>
      <c r="CG131" s="23" t="str">
        <f t="shared" si="4108"/>
        <v/>
      </c>
      <c r="CH131" s="23" t="str">
        <f t="shared" si="4108"/>
        <v/>
      </c>
      <c r="CI131" s="23" t="str">
        <f t="shared" si="4108"/>
        <v/>
      </c>
      <c r="CJ131" s="23" t="str">
        <f t="shared" si="4108"/>
        <v/>
      </c>
      <c r="CK131" s="23" t="str">
        <f t="shared" si="4108"/>
        <v/>
      </c>
      <c r="CL131" s="23" t="str">
        <f t="shared" si="4108"/>
        <v/>
      </c>
      <c r="CM131" s="23" t="str">
        <f t="shared" si="4108"/>
        <v/>
      </c>
      <c r="CN131" s="23" t="str">
        <f t="shared" si="4108"/>
        <v/>
      </c>
      <c r="CO131" s="23" t="str">
        <f t="shared" si="4108"/>
        <v/>
      </c>
      <c r="CP131" s="23" t="str">
        <f t="shared" si="4108"/>
        <v/>
      </c>
      <c r="CQ131" s="23" t="str">
        <f t="shared" si="4108"/>
        <v/>
      </c>
      <c r="CR131" s="23" t="str">
        <f t="shared" si="4108"/>
        <v/>
      </c>
      <c r="CS131" s="23" t="str">
        <f t="shared" si="4108"/>
        <v/>
      </c>
      <c r="CT131" s="23" t="str">
        <f t="shared" si="4108"/>
        <v/>
      </c>
      <c r="CU131" s="23" t="str">
        <f t="shared" si="4108"/>
        <v/>
      </c>
      <c r="CV131" s="23" t="str">
        <f t="shared" si="4108"/>
        <v/>
      </c>
      <c r="CW131" s="23" t="str">
        <f t="shared" si="4108"/>
        <v/>
      </c>
      <c r="CX131" s="533"/>
    </row>
    <row r="132" spans="1:114" s="510" customFormat="1">
      <c r="A132" s="532"/>
      <c r="B132" s="530">
        <f>$A133</f>
        <v>4101</v>
      </c>
      <c r="C132" s="509">
        <f t="shared" ref="C132:AH132" si="4109">$A133+B$9</f>
        <v>4102</v>
      </c>
      <c r="D132" s="509">
        <f t="shared" si="4109"/>
        <v>4103</v>
      </c>
      <c r="E132" s="509">
        <f t="shared" si="4109"/>
        <v>4104</v>
      </c>
      <c r="F132" s="509">
        <f t="shared" si="4109"/>
        <v>4105</v>
      </c>
      <c r="G132" s="509">
        <f t="shared" si="4109"/>
        <v>4106</v>
      </c>
      <c r="H132" s="509">
        <f t="shared" si="4109"/>
        <v>4107</v>
      </c>
      <c r="I132" s="509">
        <f t="shared" si="4109"/>
        <v>4108</v>
      </c>
      <c r="J132" s="509">
        <f t="shared" si="4109"/>
        <v>4109</v>
      </c>
      <c r="K132" s="509">
        <f t="shared" si="4109"/>
        <v>4110</v>
      </c>
      <c r="L132" s="509">
        <f t="shared" si="4109"/>
        <v>4111</v>
      </c>
      <c r="M132" s="509">
        <f t="shared" si="4109"/>
        <v>4112</v>
      </c>
      <c r="N132" s="509">
        <f t="shared" si="4109"/>
        <v>4113</v>
      </c>
      <c r="O132" s="509">
        <f t="shared" si="4109"/>
        <v>4114</v>
      </c>
      <c r="P132" s="509">
        <f t="shared" si="4109"/>
        <v>4115</v>
      </c>
      <c r="Q132" s="509">
        <f t="shared" si="4109"/>
        <v>4116</v>
      </c>
      <c r="R132" s="509">
        <f t="shared" si="4109"/>
        <v>4117</v>
      </c>
      <c r="S132" s="509">
        <f t="shared" si="4109"/>
        <v>4118</v>
      </c>
      <c r="T132" s="509">
        <f t="shared" si="4109"/>
        <v>4119</v>
      </c>
      <c r="U132" s="509">
        <f t="shared" si="4109"/>
        <v>4120</v>
      </c>
      <c r="V132" s="544">
        <f t="shared" si="4109"/>
        <v>4121</v>
      </c>
      <c r="W132" s="509">
        <f t="shared" si="4109"/>
        <v>4122</v>
      </c>
      <c r="X132" s="509">
        <f t="shared" si="4109"/>
        <v>4123</v>
      </c>
      <c r="Y132" s="509">
        <f t="shared" si="4109"/>
        <v>4124</v>
      </c>
      <c r="Z132" s="509">
        <f t="shared" si="4109"/>
        <v>4125</v>
      </c>
      <c r="AA132" s="509">
        <f t="shared" si="4109"/>
        <v>4126</v>
      </c>
      <c r="AB132" s="509">
        <f t="shared" si="4109"/>
        <v>4127</v>
      </c>
      <c r="AC132" s="509">
        <f t="shared" si="4109"/>
        <v>4128</v>
      </c>
      <c r="AD132" s="509">
        <f t="shared" si="4109"/>
        <v>4129</v>
      </c>
      <c r="AE132" s="509">
        <f t="shared" si="4109"/>
        <v>4130</v>
      </c>
      <c r="AF132" s="509">
        <f t="shared" si="4109"/>
        <v>4131</v>
      </c>
      <c r="AG132" s="509">
        <f t="shared" si="4109"/>
        <v>4132</v>
      </c>
      <c r="AH132" s="509">
        <f t="shared" si="4109"/>
        <v>4133</v>
      </c>
      <c r="AI132" s="509">
        <f t="shared" ref="AI132:BN132" si="4110">$A133+AH$9</f>
        <v>4134</v>
      </c>
      <c r="AJ132" s="509">
        <f t="shared" si="4110"/>
        <v>4135</v>
      </c>
      <c r="AK132" s="509">
        <f t="shared" si="4110"/>
        <v>4136</v>
      </c>
      <c r="AL132" s="509">
        <f t="shared" si="4110"/>
        <v>4137</v>
      </c>
      <c r="AM132" s="509">
        <f t="shared" si="4110"/>
        <v>4138</v>
      </c>
      <c r="AN132" s="509">
        <f t="shared" si="4110"/>
        <v>4139</v>
      </c>
      <c r="AO132" s="509">
        <f t="shared" si="4110"/>
        <v>4140</v>
      </c>
      <c r="AP132" s="544">
        <f t="shared" si="4110"/>
        <v>4141</v>
      </c>
      <c r="AQ132" s="531">
        <f t="shared" si="4110"/>
        <v>4142</v>
      </c>
      <c r="AR132" s="509">
        <f t="shared" si="4110"/>
        <v>4143</v>
      </c>
      <c r="AS132" s="509">
        <f t="shared" si="4110"/>
        <v>4144</v>
      </c>
      <c r="AT132" s="509">
        <f t="shared" si="4110"/>
        <v>4145</v>
      </c>
      <c r="AU132" s="509">
        <f t="shared" si="4110"/>
        <v>4146</v>
      </c>
      <c r="AV132" s="509">
        <f t="shared" si="4110"/>
        <v>4147</v>
      </c>
      <c r="AW132" s="509">
        <f t="shared" si="4110"/>
        <v>4148</v>
      </c>
      <c r="AX132" s="509">
        <f t="shared" si="4110"/>
        <v>4149</v>
      </c>
      <c r="AY132" s="509">
        <f t="shared" si="4110"/>
        <v>4150</v>
      </c>
      <c r="AZ132" s="509">
        <f t="shared" si="4110"/>
        <v>4151</v>
      </c>
      <c r="BA132" s="509">
        <f t="shared" si="4110"/>
        <v>4152</v>
      </c>
      <c r="BB132" s="509">
        <f t="shared" si="4110"/>
        <v>4153</v>
      </c>
      <c r="BC132" s="509">
        <f t="shared" si="4110"/>
        <v>4154</v>
      </c>
      <c r="BD132" s="509">
        <f t="shared" si="4110"/>
        <v>4155</v>
      </c>
      <c r="BE132" s="509">
        <f t="shared" si="4110"/>
        <v>4156</v>
      </c>
      <c r="BF132" s="509">
        <f t="shared" si="4110"/>
        <v>4157</v>
      </c>
      <c r="BG132" s="509">
        <f t="shared" si="4110"/>
        <v>4158</v>
      </c>
      <c r="BH132" s="509">
        <f t="shared" si="4110"/>
        <v>4159</v>
      </c>
      <c r="BI132" s="509">
        <f t="shared" si="4110"/>
        <v>4160</v>
      </c>
      <c r="BJ132" s="544">
        <f t="shared" si="4110"/>
        <v>4161</v>
      </c>
      <c r="BK132" s="531">
        <f t="shared" si="4110"/>
        <v>4162</v>
      </c>
      <c r="BL132" s="531">
        <f t="shared" si="4110"/>
        <v>4163</v>
      </c>
      <c r="BM132" s="531">
        <f t="shared" si="4110"/>
        <v>4164</v>
      </c>
      <c r="BN132" s="531">
        <f t="shared" si="4110"/>
        <v>4165</v>
      </c>
      <c r="BO132" s="531">
        <f t="shared" ref="BO132:CT132" si="4111">$A133+BN$9</f>
        <v>4166</v>
      </c>
      <c r="BP132" s="531">
        <f t="shared" si="4111"/>
        <v>4167</v>
      </c>
      <c r="BQ132" s="531">
        <f t="shared" si="4111"/>
        <v>4168</v>
      </c>
      <c r="BR132" s="531">
        <f t="shared" si="4111"/>
        <v>4169</v>
      </c>
      <c r="BS132" s="531">
        <f t="shared" si="4111"/>
        <v>4170</v>
      </c>
      <c r="BT132" s="531">
        <f t="shared" si="4111"/>
        <v>4171</v>
      </c>
      <c r="BU132" s="531">
        <f t="shared" si="4111"/>
        <v>4172</v>
      </c>
      <c r="BV132" s="531">
        <f t="shared" si="4111"/>
        <v>4173</v>
      </c>
      <c r="BW132" s="531">
        <f t="shared" si="4111"/>
        <v>4174</v>
      </c>
      <c r="BX132" s="531">
        <f t="shared" si="4111"/>
        <v>4175</v>
      </c>
      <c r="BY132" s="531">
        <f t="shared" si="4111"/>
        <v>4176</v>
      </c>
      <c r="BZ132" s="531">
        <f t="shared" si="4111"/>
        <v>4177</v>
      </c>
      <c r="CA132" s="531">
        <f t="shared" si="4111"/>
        <v>4178</v>
      </c>
      <c r="CB132" s="531">
        <f t="shared" si="4111"/>
        <v>4179</v>
      </c>
      <c r="CC132" s="547">
        <f t="shared" si="4111"/>
        <v>4180</v>
      </c>
      <c r="CD132" s="531">
        <f t="shared" si="4111"/>
        <v>4181</v>
      </c>
      <c r="CE132" s="531">
        <f t="shared" si="4111"/>
        <v>4182</v>
      </c>
      <c r="CF132" s="509">
        <f t="shared" si="4111"/>
        <v>4183</v>
      </c>
      <c r="CG132" s="509">
        <f t="shared" si="4111"/>
        <v>4184</v>
      </c>
      <c r="CH132" s="509">
        <f t="shared" si="4111"/>
        <v>4185</v>
      </c>
      <c r="CI132" s="509">
        <f t="shared" si="4111"/>
        <v>4186</v>
      </c>
      <c r="CJ132" s="509">
        <f t="shared" si="4111"/>
        <v>4187</v>
      </c>
      <c r="CK132" s="509">
        <f t="shared" si="4111"/>
        <v>4188</v>
      </c>
      <c r="CL132" s="509">
        <f t="shared" si="4111"/>
        <v>4189</v>
      </c>
      <c r="CM132" s="509">
        <f t="shared" si="4111"/>
        <v>4190</v>
      </c>
      <c r="CN132" s="509">
        <f t="shared" si="4111"/>
        <v>4191</v>
      </c>
      <c r="CO132" s="509">
        <f t="shared" si="4111"/>
        <v>4192</v>
      </c>
      <c r="CP132" s="509">
        <f t="shared" si="4111"/>
        <v>4193</v>
      </c>
      <c r="CQ132" s="509">
        <f t="shared" si="4111"/>
        <v>4194</v>
      </c>
      <c r="CR132" s="509">
        <f t="shared" si="4111"/>
        <v>4195</v>
      </c>
      <c r="CS132" s="509">
        <f t="shared" si="4111"/>
        <v>4196</v>
      </c>
      <c r="CT132" s="509">
        <f t="shared" si="4111"/>
        <v>4197</v>
      </c>
      <c r="CU132" s="509">
        <f t="shared" ref="CU132:CW132" si="4112">$A133+CT$9</f>
        <v>4198</v>
      </c>
      <c r="CV132" s="509">
        <f t="shared" si="4112"/>
        <v>4199</v>
      </c>
      <c r="CW132" s="509">
        <f t="shared" si="4112"/>
        <v>4200</v>
      </c>
      <c r="CX132" s="532"/>
      <c r="CZ132" s="508"/>
      <c r="DE132" s="508"/>
      <c r="DF132" s="508"/>
      <c r="DG132" s="508"/>
      <c r="DH132" s="508"/>
      <c r="DI132" s="508"/>
      <c r="DJ132" s="508"/>
    </row>
    <row r="133" spans="1:114">
      <c r="A133" s="533">
        <v>4101</v>
      </c>
      <c r="B133" s="190" t="str">
        <f>MID($I$7,B132,1)</f>
        <v/>
      </c>
      <c r="C133" s="23" t="str">
        <f t="shared" ref="C133" si="4113">MID($I$7,C132,1)</f>
        <v/>
      </c>
      <c r="D133" s="23" t="str">
        <f t="shared" ref="D133" si="4114">MID($I$7,D132,1)</f>
        <v/>
      </c>
      <c r="E133" s="23" t="str">
        <f t="shared" ref="E133" si="4115">MID($I$7,E132,1)</f>
        <v/>
      </c>
      <c r="F133" s="23" t="str">
        <f t="shared" ref="F133" si="4116">MID($I$7,F132,1)</f>
        <v/>
      </c>
      <c r="G133" s="23" t="str">
        <f t="shared" ref="G133" si="4117">MID($I$7,G132,1)</f>
        <v/>
      </c>
      <c r="H133" s="23" t="str">
        <f t="shared" ref="H133" si="4118">MID($I$7,H132,1)</f>
        <v/>
      </c>
      <c r="I133" s="23" t="str">
        <f t="shared" ref="I133" si="4119">MID($I$7,I132,1)</f>
        <v/>
      </c>
      <c r="J133" s="23" t="str">
        <f t="shared" ref="J133" si="4120">MID($I$7,J132,1)</f>
        <v/>
      </c>
      <c r="K133" s="23" t="str">
        <f t="shared" ref="K133" si="4121">MID($I$7,K132,1)</f>
        <v/>
      </c>
      <c r="L133" s="23" t="str">
        <f t="shared" ref="L133" si="4122">MID($I$7,L132,1)</f>
        <v/>
      </c>
      <c r="M133" s="23" t="str">
        <f t="shared" ref="M133" si="4123">MID($I$7,M132,1)</f>
        <v/>
      </c>
      <c r="N133" s="23" t="str">
        <f t="shared" ref="N133" si="4124">MID($I$7,N132,1)</f>
        <v/>
      </c>
      <c r="O133" s="23" t="str">
        <f t="shared" ref="O133" si="4125">MID($I$7,O132,1)</f>
        <v/>
      </c>
      <c r="P133" s="23" t="str">
        <f t="shared" ref="P133" si="4126">MID($I$7,P132,1)</f>
        <v/>
      </c>
      <c r="Q133" s="23" t="str">
        <f t="shared" ref="Q133" si="4127">MID($I$7,Q132,1)</f>
        <v/>
      </c>
      <c r="R133" s="23" t="str">
        <f t="shared" ref="R133" si="4128">MID($I$7,R132,1)</f>
        <v/>
      </c>
      <c r="S133" s="23" t="str">
        <f t="shared" ref="S133" si="4129">MID($I$7,S132,1)</f>
        <v/>
      </c>
      <c r="T133" s="23" t="str">
        <f t="shared" ref="T133" si="4130">MID($I$7,T132,1)</f>
        <v/>
      </c>
      <c r="U133" s="23" t="str">
        <f t="shared" ref="U133" si="4131">MID($I$7,U132,1)</f>
        <v/>
      </c>
      <c r="V133" s="543" t="str">
        <f t="shared" ref="V133" si="4132">MID($I$7,V132,1)</f>
        <v/>
      </c>
      <c r="W133" s="23" t="str">
        <f t="shared" ref="W133" si="4133">MID($I$7,W132,1)</f>
        <v/>
      </c>
      <c r="X133" s="23" t="str">
        <f t="shared" ref="X133" si="4134">MID($I$7,X132,1)</f>
        <v/>
      </c>
      <c r="Y133" s="23" t="str">
        <f t="shared" ref="Y133" si="4135">MID($I$7,Y132,1)</f>
        <v/>
      </c>
      <c r="Z133" s="23" t="str">
        <f t="shared" ref="Z133" si="4136">MID($I$7,Z132,1)</f>
        <v/>
      </c>
      <c r="AA133" s="23" t="str">
        <f t="shared" ref="AA133" si="4137">MID($I$7,AA132,1)</f>
        <v/>
      </c>
      <c r="AB133" s="23" t="str">
        <f t="shared" ref="AB133" si="4138">MID($I$7,AB132,1)</f>
        <v/>
      </c>
      <c r="AC133" s="23" t="str">
        <f t="shared" ref="AC133" si="4139">MID($I$7,AC132,1)</f>
        <v/>
      </c>
      <c r="AD133" s="23" t="str">
        <f t="shared" ref="AD133" si="4140">MID($I$7,AD132,1)</f>
        <v/>
      </c>
      <c r="AE133" s="23" t="str">
        <f t="shared" ref="AE133" si="4141">MID($I$7,AE132,1)</f>
        <v/>
      </c>
      <c r="AF133" s="23" t="str">
        <f t="shared" ref="AF133" si="4142">MID($I$7,AF132,1)</f>
        <v/>
      </c>
      <c r="AG133" s="23" t="str">
        <f t="shared" ref="AG133" si="4143">MID($I$7,AG132,1)</f>
        <v/>
      </c>
      <c r="AH133" s="23" t="str">
        <f t="shared" ref="AH133" si="4144">MID($I$7,AH132,1)</f>
        <v/>
      </c>
      <c r="AI133" s="23" t="str">
        <f t="shared" ref="AI133" si="4145">MID($I$7,AI132,1)</f>
        <v/>
      </c>
      <c r="AJ133" s="23" t="str">
        <f t="shared" ref="AJ133" si="4146">MID($I$7,AJ132,1)</f>
        <v/>
      </c>
      <c r="AK133" s="23" t="str">
        <f t="shared" ref="AK133" si="4147">MID($I$7,AK132,1)</f>
        <v/>
      </c>
      <c r="AL133" s="23" t="str">
        <f t="shared" ref="AL133" si="4148">MID($I$7,AL132,1)</f>
        <v/>
      </c>
      <c r="AM133" s="23" t="str">
        <f t="shared" ref="AM133" si="4149">MID($I$7,AM132,1)</f>
        <v/>
      </c>
      <c r="AN133" s="23" t="str">
        <f t="shared" ref="AN133" si="4150">MID($I$7,AN132,1)</f>
        <v/>
      </c>
      <c r="AO133" s="23" t="str">
        <f t="shared" ref="AO133" si="4151">MID($I$7,AO132,1)</f>
        <v/>
      </c>
      <c r="AP133" s="543" t="str">
        <f t="shared" ref="AP133" si="4152">MID($I$7,AP132,1)</f>
        <v/>
      </c>
      <c r="AQ133" s="10" t="str">
        <f t="shared" ref="AQ133" si="4153">MID($I$7,AQ132,1)</f>
        <v/>
      </c>
      <c r="AR133" s="23" t="str">
        <f t="shared" ref="AR133" si="4154">MID($I$7,AR132,1)</f>
        <v/>
      </c>
      <c r="AS133" s="23" t="str">
        <f t="shared" ref="AS133" si="4155">MID($I$7,AS132,1)</f>
        <v/>
      </c>
      <c r="AT133" s="23" t="str">
        <f t="shared" ref="AT133" si="4156">MID($I$7,AT132,1)</f>
        <v/>
      </c>
      <c r="AU133" s="23" t="str">
        <f t="shared" ref="AU133" si="4157">MID($I$7,AU132,1)</f>
        <v/>
      </c>
      <c r="AV133" s="23" t="str">
        <f t="shared" ref="AV133" si="4158">MID($I$7,AV132,1)</f>
        <v/>
      </c>
      <c r="AW133" s="23" t="str">
        <f t="shared" ref="AW133" si="4159">MID($I$7,AW132,1)</f>
        <v/>
      </c>
      <c r="AX133" s="23" t="str">
        <f t="shared" ref="AX133" si="4160">MID($I$7,AX132,1)</f>
        <v/>
      </c>
      <c r="AY133" s="23" t="str">
        <f t="shared" ref="AY133" si="4161">MID($I$7,AY132,1)</f>
        <v/>
      </c>
      <c r="AZ133" s="23" t="str">
        <f t="shared" ref="AZ133" si="4162">MID($I$7,AZ132,1)</f>
        <v/>
      </c>
      <c r="BA133" s="23" t="str">
        <f t="shared" ref="BA133" si="4163">MID($I$7,BA132,1)</f>
        <v/>
      </c>
      <c r="BB133" s="23" t="str">
        <f t="shared" ref="BB133" si="4164">MID($I$7,BB132,1)</f>
        <v/>
      </c>
      <c r="BC133" s="23" t="str">
        <f t="shared" ref="BC133" si="4165">MID($I$7,BC132,1)</f>
        <v/>
      </c>
      <c r="BD133" s="23" t="str">
        <f t="shared" ref="BD133" si="4166">MID($I$7,BD132,1)</f>
        <v/>
      </c>
      <c r="BE133" s="23" t="str">
        <f t="shared" ref="BE133" si="4167">MID($I$7,BE132,1)</f>
        <v/>
      </c>
      <c r="BF133" s="23" t="str">
        <f t="shared" ref="BF133" si="4168">MID($I$7,BF132,1)</f>
        <v/>
      </c>
      <c r="BG133" s="23" t="str">
        <f t="shared" ref="BG133" si="4169">MID($I$7,BG132,1)</f>
        <v/>
      </c>
      <c r="BH133" s="23" t="str">
        <f t="shared" ref="BH133" si="4170">MID($I$7,BH132,1)</f>
        <v/>
      </c>
      <c r="BI133" s="23" t="str">
        <f t="shared" ref="BI133" si="4171">MID($I$7,BI132,1)</f>
        <v/>
      </c>
      <c r="BJ133" s="543" t="str">
        <f t="shared" ref="BJ133" si="4172">MID($I$7,BJ132,1)</f>
        <v/>
      </c>
      <c r="BK133" s="10" t="str">
        <f t="shared" ref="BK133" si="4173">MID($I$7,BK132,1)</f>
        <v/>
      </c>
      <c r="BL133" s="10" t="str">
        <f t="shared" ref="BL133" si="4174">MID($I$7,BL132,1)</f>
        <v/>
      </c>
      <c r="BM133" s="10" t="str">
        <f t="shared" ref="BM133" si="4175">MID($I$7,BM132,1)</f>
        <v/>
      </c>
      <c r="BN133" s="10" t="str">
        <f t="shared" ref="BN133" si="4176">MID($I$7,BN132,1)</f>
        <v/>
      </c>
      <c r="BO133" s="10" t="str">
        <f t="shared" ref="BO133" si="4177">MID($I$7,BO132,1)</f>
        <v/>
      </c>
      <c r="BP133" s="10" t="str">
        <f t="shared" ref="BP133" si="4178">MID($I$7,BP132,1)</f>
        <v/>
      </c>
      <c r="BQ133" s="10" t="str">
        <f t="shared" ref="BQ133" si="4179">MID($I$7,BQ132,1)</f>
        <v/>
      </c>
      <c r="BR133" s="10" t="str">
        <f t="shared" ref="BR133" si="4180">MID($I$7,BR132,1)</f>
        <v/>
      </c>
      <c r="BS133" s="10" t="str">
        <f t="shared" ref="BS133" si="4181">MID($I$7,BS132,1)</f>
        <v/>
      </c>
      <c r="BT133" s="10" t="str">
        <f t="shared" ref="BT133" si="4182">MID($I$7,BT132,1)</f>
        <v/>
      </c>
      <c r="BU133" s="10" t="str">
        <f t="shared" ref="BU133" si="4183">MID($I$7,BU132,1)</f>
        <v/>
      </c>
      <c r="BV133" s="10" t="str">
        <f t="shared" ref="BV133" si="4184">MID($I$7,BV132,1)</f>
        <v/>
      </c>
      <c r="BW133" s="10" t="str">
        <f t="shared" ref="BW133" si="4185">MID($I$7,BW132,1)</f>
        <v/>
      </c>
      <c r="BX133" s="10" t="str">
        <f t="shared" ref="BX133" si="4186">MID($I$7,BX132,1)</f>
        <v/>
      </c>
      <c r="BY133" s="10" t="str">
        <f t="shared" ref="BY133" si="4187">MID($I$7,BY132,1)</f>
        <v/>
      </c>
      <c r="BZ133" s="10" t="str">
        <f t="shared" ref="BZ133" si="4188">MID($I$7,BZ132,1)</f>
        <v/>
      </c>
      <c r="CA133" s="10" t="str">
        <f t="shared" ref="CA133" si="4189">MID($I$7,CA132,1)</f>
        <v/>
      </c>
      <c r="CB133" s="10" t="str">
        <f t="shared" ref="CB133" si="4190">MID($I$7,CB132,1)</f>
        <v/>
      </c>
      <c r="CC133" s="546" t="str">
        <f t="shared" ref="CC133" si="4191">MID($I$7,CC132,1)</f>
        <v/>
      </c>
      <c r="CD133" s="10" t="str">
        <f t="shared" ref="CD133" si="4192">MID($I$7,CD132,1)</f>
        <v/>
      </c>
      <c r="CE133" s="10" t="str">
        <f t="shared" ref="CE133" si="4193">MID($I$7,CE132,1)</f>
        <v/>
      </c>
      <c r="CF133" s="23" t="str">
        <f t="shared" ref="CF133" si="4194">MID($I$7,CF132,1)</f>
        <v/>
      </c>
      <c r="CG133" s="23" t="str">
        <f t="shared" ref="CG133" si="4195">MID($I$7,CG132,1)</f>
        <v/>
      </c>
      <c r="CH133" s="23" t="str">
        <f t="shared" ref="CH133" si="4196">MID($I$7,CH132,1)</f>
        <v/>
      </c>
      <c r="CI133" s="23" t="str">
        <f t="shared" ref="CI133" si="4197">MID($I$7,CI132,1)</f>
        <v/>
      </c>
      <c r="CJ133" s="23" t="str">
        <f t="shared" ref="CJ133" si="4198">MID($I$7,CJ132,1)</f>
        <v/>
      </c>
      <c r="CK133" s="23" t="str">
        <f t="shared" ref="CK133" si="4199">MID($I$7,CK132,1)</f>
        <v/>
      </c>
      <c r="CL133" s="23" t="str">
        <f t="shared" ref="CL133" si="4200">MID($I$7,CL132,1)</f>
        <v/>
      </c>
      <c r="CM133" s="23" t="str">
        <f t="shared" ref="CM133" si="4201">MID($I$7,CM132,1)</f>
        <v/>
      </c>
      <c r="CN133" s="23" t="str">
        <f t="shared" ref="CN133" si="4202">MID($I$7,CN132,1)</f>
        <v/>
      </c>
      <c r="CO133" s="23" t="str">
        <f t="shared" ref="CO133" si="4203">MID($I$7,CO132,1)</f>
        <v/>
      </c>
      <c r="CP133" s="23" t="str">
        <f t="shared" ref="CP133" si="4204">MID($I$7,CP132,1)</f>
        <v/>
      </c>
      <c r="CQ133" s="23" t="str">
        <f t="shared" ref="CQ133" si="4205">MID($I$7,CQ132,1)</f>
        <v/>
      </c>
      <c r="CR133" s="23" t="str">
        <f t="shared" ref="CR133" si="4206">MID($I$7,CR132,1)</f>
        <v/>
      </c>
      <c r="CS133" s="23" t="str">
        <f t="shared" ref="CS133" si="4207">MID($I$7,CS132,1)</f>
        <v/>
      </c>
      <c r="CT133" s="23" t="str">
        <f t="shared" ref="CT133" si="4208">MID($I$7,CT132,1)</f>
        <v/>
      </c>
      <c r="CU133" s="23" t="str">
        <f t="shared" ref="CU133" si="4209">MID($I$7,CU132,1)</f>
        <v/>
      </c>
      <c r="CV133" s="23" t="str">
        <f t="shared" ref="CV133" si="4210">MID($I$7,CV132,1)</f>
        <v/>
      </c>
      <c r="CW133" s="23" t="str">
        <f t="shared" ref="CW133" si="4211">MID($I$7,CW132,1)</f>
        <v/>
      </c>
      <c r="CX133" s="533">
        <f>CW132</f>
        <v>4200</v>
      </c>
    </row>
    <row r="134" spans="1:114">
      <c r="A134" s="533"/>
      <c r="B134" s="190" t="str">
        <f>IF(B133="","",IF(OR(B133="G",B133="C")=TRUE,"S",IF(OR(B133="A",B133="T")=TRUE,"W","/")))</f>
        <v/>
      </c>
      <c r="C134" s="23" t="str">
        <f t="shared" ref="C134:BN134" si="4212">IF(C133="","",IF(OR(C133="G",C133="C")=TRUE,"S",IF(OR(C133="A",C133="T")=TRUE,"W","/")))</f>
        <v/>
      </c>
      <c r="D134" s="23" t="str">
        <f t="shared" si="4212"/>
        <v/>
      </c>
      <c r="E134" s="23" t="str">
        <f t="shared" si="4212"/>
        <v/>
      </c>
      <c r="F134" s="23" t="str">
        <f t="shared" si="4212"/>
        <v/>
      </c>
      <c r="G134" s="23" t="str">
        <f t="shared" si="4212"/>
        <v/>
      </c>
      <c r="H134" s="23" t="str">
        <f t="shared" si="4212"/>
        <v/>
      </c>
      <c r="I134" s="23" t="str">
        <f t="shared" si="4212"/>
        <v/>
      </c>
      <c r="J134" s="23" t="str">
        <f t="shared" si="4212"/>
        <v/>
      </c>
      <c r="K134" s="23" t="str">
        <f t="shared" si="4212"/>
        <v/>
      </c>
      <c r="L134" s="23" t="str">
        <f t="shared" si="4212"/>
        <v/>
      </c>
      <c r="M134" s="23" t="str">
        <f t="shared" si="4212"/>
        <v/>
      </c>
      <c r="N134" s="23" t="str">
        <f t="shared" si="4212"/>
        <v/>
      </c>
      <c r="O134" s="23" t="str">
        <f t="shared" si="4212"/>
        <v/>
      </c>
      <c r="P134" s="23" t="str">
        <f t="shared" si="4212"/>
        <v/>
      </c>
      <c r="Q134" s="23" t="str">
        <f t="shared" si="4212"/>
        <v/>
      </c>
      <c r="R134" s="23" t="str">
        <f t="shared" si="4212"/>
        <v/>
      </c>
      <c r="S134" s="23" t="str">
        <f t="shared" si="4212"/>
        <v/>
      </c>
      <c r="T134" s="23" t="str">
        <f t="shared" si="4212"/>
        <v/>
      </c>
      <c r="U134" s="23" t="str">
        <f t="shared" si="4212"/>
        <v/>
      </c>
      <c r="V134" s="543" t="str">
        <f t="shared" si="4212"/>
        <v/>
      </c>
      <c r="W134" s="23" t="str">
        <f t="shared" si="4212"/>
        <v/>
      </c>
      <c r="X134" s="23" t="str">
        <f t="shared" si="4212"/>
        <v/>
      </c>
      <c r="Y134" s="23" t="str">
        <f t="shared" si="4212"/>
        <v/>
      </c>
      <c r="Z134" s="23" t="str">
        <f t="shared" si="4212"/>
        <v/>
      </c>
      <c r="AA134" s="23" t="str">
        <f t="shared" si="4212"/>
        <v/>
      </c>
      <c r="AB134" s="23" t="str">
        <f t="shared" si="4212"/>
        <v/>
      </c>
      <c r="AC134" s="23" t="str">
        <f t="shared" si="4212"/>
        <v/>
      </c>
      <c r="AD134" s="23" t="str">
        <f t="shared" si="4212"/>
        <v/>
      </c>
      <c r="AE134" s="23" t="str">
        <f t="shared" si="4212"/>
        <v/>
      </c>
      <c r="AF134" s="23" t="str">
        <f t="shared" si="4212"/>
        <v/>
      </c>
      <c r="AG134" s="23" t="str">
        <f t="shared" si="4212"/>
        <v/>
      </c>
      <c r="AH134" s="23" t="str">
        <f t="shared" si="4212"/>
        <v/>
      </c>
      <c r="AI134" s="23" t="str">
        <f t="shared" si="4212"/>
        <v/>
      </c>
      <c r="AJ134" s="23" t="str">
        <f t="shared" si="4212"/>
        <v/>
      </c>
      <c r="AK134" s="23" t="str">
        <f t="shared" si="4212"/>
        <v/>
      </c>
      <c r="AL134" s="23" t="str">
        <f t="shared" si="4212"/>
        <v/>
      </c>
      <c r="AM134" s="23" t="str">
        <f t="shared" si="4212"/>
        <v/>
      </c>
      <c r="AN134" s="23" t="str">
        <f t="shared" si="4212"/>
        <v/>
      </c>
      <c r="AO134" s="23" t="str">
        <f t="shared" si="4212"/>
        <v/>
      </c>
      <c r="AP134" s="543" t="str">
        <f t="shared" si="4212"/>
        <v/>
      </c>
      <c r="AQ134" s="10" t="str">
        <f t="shared" si="4212"/>
        <v/>
      </c>
      <c r="AR134" s="23" t="str">
        <f t="shared" si="4212"/>
        <v/>
      </c>
      <c r="AS134" s="23" t="str">
        <f t="shared" si="4212"/>
        <v/>
      </c>
      <c r="AT134" s="23" t="str">
        <f t="shared" si="4212"/>
        <v/>
      </c>
      <c r="AU134" s="23" t="str">
        <f t="shared" si="4212"/>
        <v/>
      </c>
      <c r="AV134" s="23" t="str">
        <f t="shared" si="4212"/>
        <v/>
      </c>
      <c r="AW134" s="23" t="str">
        <f t="shared" si="4212"/>
        <v/>
      </c>
      <c r="AX134" s="23" t="str">
        <f t="shared" si="4212"/>
        <v/>
      </c>
      <c r="AY134" s="23" t="str">
        <f t="shared" si="4212"/>
        <v/>
      </c>
      <c r="AZ134" s="23" t="str">
        <f t="shared" si="4212"/>
        <v/>
      </c>
      <c r="BA134" s="23" t="str">
        <f t="shared" si="4212"/>
        <v/>
      </c>
      <c r="BB134" s="23" t="str">
        <f t="shared" si="4212"/>
        <v/>
      </c>
      <c r="BC134" s="23" t="str">
        <f t="shared" si="4212"/>
        <v/>
      </c>
      <c r="BD134" s="23" t="str">
        <f t="shared" si="4212"/>
        <v/>
      </c>
      <c r="BE134" s="23" t="str">
        <f t="shared" si="4212"/>
        <v/>
      </c>
      <c r="BF134" s="23" t="str">
        <f t="shared" si="4212"/>
        <v/>
      </c>
      <c r="BG134" s="23" t="str">
        <f t="shared" si="4212"/>
        <v/>
      </c>
      <c r="BH134" s="23" t="str">
        <f t="shared" si="4212"/>
        <v/>
      </c>
      <c r="BI134" s="23" t="str">
        <f t="shared" si="4212"/>
        <v/>
      </c>
      <c r="BJ134" s="543" t="str">
        <f t="shared" si="4212"/>
        <v/>
      </c>
      <c r="BK134" s="10" t="str">
        <f t="shared" si="4212"/>
        <v/>
      </c>
      <c r="BL134" s="10" t="str">
        <f t="shared" si="4212"/>
        <v/>
      </c>
      <c r="BM134" s="10" t="str">
        <f t="shared" si="4212"/>
        <v/>
      </c>
      <c r="BN134" s="10" t="str">
        <f t="shared" si="4212"/>
        <v/>
      </c>
      <c r="BO134" s="10" t="str">
        <f t="shared" ref="BO134:CW134" si="4213">IF(BO133="","",IF(OR(BO133="G",BO133="C")=TRUE,"S",IF(OR(BO133="A",BO133="T")=TRUE,"W","/")))</f>
        <v/>
      </c>
      <c r="BP134" s="10" t="str">
        <f t="shared" si="4213"/>
        <v/>
      </c>
      <c r="BQ134" s="10" t="str">
        <f t="shared" si="4213"/>
        <v/>
      </c>
      <c r="BR134" s="10" t="str">
        <f t="shared" si="4213"/>
        <v/>
      </c>
      <c r="BS134" s="10" t="str">
        <f t="shared" si="4213"/>
        <v/>
      </c>
      <c r="BT134" s="10" t="str">
        <f t="shared" si="4213"/>
        <v/>
      </c>
      <c r="BU134" s="10" t="str">
        <f t="shared" si="4213"/>
        <v/>
      </c>
      <c r="BV134" s="10" t="str">
        <f t="shared" si="4213"/>
        <v/>
      </c>
      <c r="BW134" s="10" t="str">
        <f t="shared" si="4213"/>
        <v/>
      </c>
      <c r="BX134" s="10" t="str">
        <f t="shared" si="4213"/>
        <v/>
      </c>
      <c r="BY134" s="10" t="str">
        <f t="shared" si="4213"/>
        <v/>
      </c>
      <c r="BZ134" s="10" t="str">
        <f t="shared" si="4213"/>
        <v/>
      </c>
      <c r="CA134" s="10" t="str">
        <f t="shared" si="4213"/>
        <v/>
      </c>
      <c r="CB134" s="10" t="str">
        <f t="shared" si="4213"/>
        <v/>
      </c>
      <c r="CC134" s="546" t="str">
        <f t="shared" si="4213"/>
        <v/>
      </c>
      <c r="CD134" s="10" t="str">
        <f t="shared" si="4213"/>
        <v/>
      </c>
      <c r="CE134" s="10" t="str">
        <f t="shared" si="4213"/>
        <v/>
      </c>
      <c r="CF134" s="23" t="str">
        <f t="shared" si="4213"/>
        <v/>
      </c>
      <c r="CG134" s="23" t="str">
        <f t="shared" si="4213"/>
        <v/>
      </c>
      <c r="CH134" s="23" t="str">
        <f t="shared" si="4213"/>
        <v/>
      </c>
      <c r="CI134" s="23" t="str">
        <f t="shared" si="4213"/>
        <v/>
      </c>
      <c r="CJ134" s="23" t="str">
        <f t="shared" si="4213"/>
        <v/>
      </c>
      <c r="CK134" s="23" t="str">
        <f t="shared" si="4213"/>
        <v/>
      </c>
      <c r="CL134" s="23" t="str">
        <f t="shared" si="4213"/>
        <v/>
      </c>
      <c r="CM134" s="23" t="str">
        <f t="shared" si="4213"/>
        <v/>
      </c>
      <c r="CN134" s="23" t="str">
        <f t="shared" si="4213"/>
        <v/>
      </c>
      <c r="CO134" s="23" t="str">
        <f t="shared" si="4213"/>
        <v/>
      </c>
      <c r="CP134" s="23" t="str">
        <f t="shared" si="4213"/>
        <v/>
      </c>
      <c r="CQ134" s="23" t="str">
        <f t="shared" si="4213"/>
        <v/>
      </c>
      <c r="CR134" s="23" t="str">
        <f t="shared" si="4213"/>
        <v/>
      </c>
      <c r="CS134" s="23" t="str">
        <f t="shared" si="4213"/>
        <v/>
      </c>
      <c r="CT134" s="23" t="str">
        <f t="shared" si="4213"/>
        <v/>
      </c>
      <c r="CU134" s="23" t="str">
        <f t="shared" si="4213"/>
        <v/>
      </c>
      <c r="CV134" s="23" t="str">
        <f t="shared" si="4213"/>
        <v/>
      </c>
      <c r="CW134" s="23" t="str">
        <f t="shared" si="4213"/>
        <v/>
      </c>
      <c r="CX134" s="533"/>
    </row>
    <row r="135" spans="1:114" s="510" customFormat="1">
      <c r="A135" s="532"/>
      <c r="B135" s="530">
        <f>$A136</f>
        <v>4201</v>
      </c>
      <c r="C135" s="509">
        <f t="shared" ref="C135:AH135" si="4214">$A136+B$9</f>
        <v>4202</v>
      </c>
      <c r="D135" s="509">
        <f t="shared" si="4214"/>
        <v>4203</v>
      </c>
      <c r="E135" s="509">
        <f t="shared" si="4214"/>
        <v>4204</v>
      </c>
      <c r="F135" s="509">
        <f t="shared" si="4214"/>
        <v>4205</v>
      </c>
      <c r="G135" s="509">
        <f t="shared" si="4214"/>
        <v>4206</v>
      </c>
      <c r="H135" s="509">
        <f t="shared" si="4214"/>
        <v>4207</v>
      </c>
      <c r="I135" s="509">
        <f t="shared" si="4214"/>
        <v>4208</v>
      </c>
      <c r="J135" s="509">
        <f t="shared" si="4214"/>
        <v>4209</v>
      </c>
      <c r="K135" s="509">
        <f t="shared" si="4214"/>
        <v>4210</v>
      </c>
      <c r="L135" s="509">
        <f t="shared" si="4214"/>
        <v>4211</v>
      </c>
      <c r="M135" s="509">
        <f t="shared" si="4214"/>
        <v>4212</v>
      </c>
      <c r="N135" s="509">
        <f t="shared" si="4214"/>
        <v>4213</v>
      </c>
      <c r="O135" s="509">
        <f t="shared" si="4214"/>
        <v>4214</v>
      </c>
      <c r="P135" s="509">
        <f t="shared" si="4214"/>
        <v>4215</v>
      </c>
      <c r="Q135" s="509">
        <f t="shared" si="4214"/>
        <v>4216</v>
      </c>
      <c r="R135" s="509">
        <f t="shared" si="4214"/>
        <v>4217</v>
      </c>
      <c r="S135" s="509">
        <f t="shared" si="4214"/>
        <v>4218</v>
      </c>
      <c r="T135" s="509">
        <f t="shared" si="4214"/>
        <v>4219</v>
      </c>
      <c r="U135" s="509">
        <f t="shared" si="4214"/>
        <v>4220</v>
      </c>
      <c r="V135" s="544">
        <f t="shared" si="4214"/>
        <v>4221</v>
      </c>
      <c r="W135" s="509">
        <f t="shared" si="4214"/>
        <v>4222</v>
      </c>
      <c r="X135" s="509">
        <f t="shared" si="4214"/>
        <v>4223</v>
      </c>
      <c r="Y135" s="509">
        <f t="shared" si="4214"/>
        <v>4224</v>
      </c>
      <c r="Z135" s="509">
        <f t="shared" si="4214"/>
        <v>4225</v>
      </c>
      <c r="AA135" s="509">
        <f t="shared" si="4214"/>
        <v>4226</v>
      </c>
      <c r="AB135" s="509">
        <f t="shared" si="4214"/>
        <v>4227</v>
      </c>
      <c r="AC135" s="509">
        <f t="shared" si="4214"/>
        <v>4228</v>
      </c>
      <c r="AD135" s="509">
        <f t="shared" si="4214"/>
        <v>4229</v>
      </c>
      <c r="AE135" s="509">
        <f t="shared" si="4214"/>
        <v>4230</v>
      </c>
      <c r="AF135" s="509">
        <f t="shared" si="4214"/>
        <v>4231</v>
      </c>
      <c r="AG135" s="509">
        <f t="shared" si="4214"/>
        <v>4232</v>
      </c>
      <c r="AH135" s="509">
        <f t="shared" si="4214"/>
        <v>4233</v>
      </c>
      <c r="AI135" s="509">
        <f t="shared" ref="AI135:BN135" si="4215">$A136+AH$9</f>
        <v>4234</v>
      </c>
      <c r="AJ135" s="509">
        <f t="shared" si="4215"/>
        <v>4235</v>
      </c>
      <c r="AK135" s="509">
        <f t="shared" si="4215"/>
        <v>4236</v>
      </c>
      <c r="AL135" s="509">
        <f t="shared" si="4215"/>
        <v>4237</v>
      </c>
      <c r="AM135" s="509">
        <f t="shared" si="4215"/>
        <v>4238</v>
      </c>
      <c r="AN135" s="509">
        <f t="shared" si="4215"/>
        <v>4239</v>
      </c>
      <c r="AO135" s="509">
        <f t="shared" si="4215"/>
        <v>4240</v>
      </c>
      <c r="AP135" s="544">
        <f t="shared" si="4215"/>
        <v>4241</v>
      </c>
      <c r="AQ135" s="531">
        <f t="shared" si="4215"/>
        <v>4242</v>
      </c>
      <c r="AR135" s="509">
        <f t="shared" si="4215"/>
        <v>4243</v>
      </c>
      <c r="AS135" s="509">
        <f t="shared" si="4215"/>
        <v>4244</v>
      </c>
      <c r="AT135" s="509">
        <f t="shared" si="4215"/>
        <v>4245</v>
      </c>
      <c r="AU135" s="509">
        <f t="shared" si="4215"/>
        <v>4246</v>
      </c>
      <c r="AV135" s="509">
        <f t="shared" si="4215"/>
        <v>4247</v>
      </c>
      <c r="AW135" s="509">
        <f t="shared" si="4215"/>
        <v>4248</v>
      </c>
      <c r="AX135" s="509">
        <f t="shared" si="4215"/>
        <v>4249</v>
      </c>
      <c r="AY135" s="509">
        <f t="shared" si="4215"/>
        <v>4250</v>
      </c>
      <c r="AZ135" s="509">
        <f t="shared" si="4215"/>
        <v>4251</v>
      </c>
      <c r="BA135" s="509">
        <f t="shared" si="4215"/>
        <v>4252</v>
      </c>
      <c r="BB135" s="509">
        <f t="shared" si="4215"/>
        <v>4253</v>
      </c>
      <c r="BC135" s="509">
        <f t="shared" si="4215"/>
        <v>4254</v>
      </c>
      <c r="BD135" s="509">
        <f t="shared" si="4215"/>
        <v>4255</v>
      </c>
      <c r="BE135" s="509">
        <f t="shared" si="4215"/>
        <v>4256</v>
      </c>
      <c r="BF135" s="509">
        <f t="shared" si="4215"/>
        <v>4257</v>
      </c>
      <c r="BG135" s="509">
        <f t="shared" si="4215"/>
        <v>4258</v>
      </c>
      <c r="BH135" s="509">
        <f t="shared" si="4215"/>
        <v>4259</v>
      </c>
      <c r="BI135" s="509">
        <f t="shared" si="4215"/>
        <v>4260</v>
      </c>
      <c r="BJ135" s="544">
        <f t="shared" si="4215"/>
        <v>4261</v>
      </c>
      <c r="BK135" s="531">
        <f t="shared" si="4215"/>
        <v>4262</v>
      </c>
      <c r="BL135" s="531">
        <f t="shared" si="4215"/>
        <v>4263</v>
      </c>
      <c r="BM135" s="531">
        <f t="shared" si="4215"/>
        <v>4264</v>
      </c>
      <c r="BN135" s="531">
        <f t="shared" si="4215"/>
        <v>4265</v>
      </c>
      <c r="BO135" s="531">
        <f t="shared" ref="BO135:CT135" si="4216">$A136+BN$9</f>
        <v>4266</v>
      </c>
      <c r="BP135" s="531">
        <f t="shared" si="4216"/>
        <v>4267</v>
      </c>
      <c r="BQ135" s="531">
        <f t="shared" si="4216"/>
        <v>4268</v>
      </c>
      <c r="BR135" s="531">
        <f t="shared" si="4216"/>
        <v>4269</v>
      </c>
      <c r="BS135" s="531">
        <f t="shared" si="4216"/>
        <v>4270</v>
      </c>
      <c r="BT135" s="531">
        <f t="shared" si="4216"/>
        <v>4271</v>
      </c>
      <c r="BU135" s="531">
        <f t="shared" si="4216"/>
        <v>4272</v>
      </c>
      <c r="BV135" s="531">
        <f t="shared" si="4216"/>
        <v>4273</v>
      </c>
      <c r="BW135" s="531">
        <f t="shared" si="4216"/>
        <v>4274</v>
      </c>
      <c r="BX135" s="531">
        <f t="shared" si="4216"/>
        <v>4275</v>
      </c>
      <c r="BY135" s="531">
        <f t="shared" si="4216"/>
        <v>4276</v>
      </c>
      <c r="BZ135" s="531">
        <f t="shared" si="4216"/>
        <v>4277</v>
      </c>
      <c r="CA135" s="531">
        <f t="shared" si="4216"/>
        <v>4278</v>
      </c>
      <c r="CB135" s="531">
        <f t="shared" si="4216"/>
        <v>4279</v>
      </c>
      <c r="CC135" s="547">
        <f t="shared" si="4216"/>
        <v>4280</v>
      </c>
      <c r="CD135" s="531">
        <f t="shared" si="4216"/>
        <v>4281</v>
      </c>
      <c r="CE135" s="531">
        <f t="shared" si="4216"/>
        <v>4282</v>
      </c>
      <c r="CF135" s="509">
        <f t="shared" si="4216"/>
        <v>4283</v>
      </c>
      <c r="CG135" s="509">
        <f t="shared" si="4216"/>
        <v>4284</v>
      </c>
      <c r="CH135" s="509">
        <f t="shared" si="4216"/>
        <v>4285</v>
      </c>
      <c r="CI135" s="509">
        <f t="shared" si="4216"/>
        <v>4286</v>
      </c>
      <c r="CJ135" s="509">
        <f t="shared" si="4216"/>
        <v>4287</v>
      </c>
      <c r="CK135" s="509">
        <f t="shared" si="4216"/>
        <v>4288</v>
      </c>
      <c r="CL135" s="509">
        <f t="shared" si="4216"/>
        <v>4289</v>
      </c>
      <c r="CM135" s="509">
        <f t="shared" si="4216"/>
        <v>4290</v>
      </c>
      <c r="CN135" s="509">
        <f t="shared" si="4216"/>
        <v>4291</v>
      </c>
      <c r="CO135" s="509">
        <f t="shared" si="4216"/>
        <v>4292</v>
      </c>
      <c r="CP135" s="509">
        <f t="shared" si="4216"/>
        <v>4293</v>
      </c>
      <c r="CQ135" s="509">
        <f t="shared" si="4216"/>
        <v>4294</v>
      </c>
      <c r="CR135" s="509">
        <f t="shared" si="4216"/>
        <v>4295</v>
      </c>
      <c r="CS135" s="509">
        <f t="shared" si="4216"/>
        <v>4296</v>
      </c>
      <c r="CT135" s="509">
        <f t="shared" si="4216"/>
        <v>4297</v>
      </c>
      <c r="CU135" s="509">
        <f t="shared" ref="CU135:CW135" si="4217">$A136+CT$9</f>
        <v>4298</v>
      </c>
      <c r="CV135" s="509">
        <f t="shared" si="4217"/>
        <v>4299</v>
      </c>
      <c r="CW135" s="509">
        <f t="shared" si="4217"/>
        <v>4300</v>
      </c>
      <c r="CX135" s="532"/>
      <c r="CZ135" s="508"/>
      <c r="DE135" s="508"/>
      <c r="DF135" s="508"/>
      <c r="DG135" s="508"/>
      <c r="DH135" s="508"/>
      <c r="DI135" s="508"/>
      <c r="DJ135" s="508"/>
    </row>
    <row r="136" spans="1:114">
      <c r="A136" s="533">
        <v>4201</v>
      </c>
      <c r="B136" s="190" t="str">
        <f>MID($I$7,B135,1)</f>
        <v/>
      </c>
      <c r="C136" s="23" t="str">
        <f t="shared" ref="C136" si="4218">MID($I$7,C135,1)</f>
        <v/>
      </c>
      <c r="D136" s="23" t="str">
        <f t="shared" ref="D136" si="4219">MID($I$7,D135,1)</f>
        <v/>
      </c>
      <c r="E136" s="23" t="str">
        <f t="shared" ref="E136" si="4220">MID($I$7,E135,1)</f>
        <v/>
      </c>
      <c r="F136" s="23" t="str">
        <f t="shared" ref="F136" si="4221">MID($I$7,F135,1)</f>
        <v/>
      </c>
      <c r="G136" s="23" t="str">
        <f t="shared" ref="G136" si="4222">MID($I$7,G135,1)</f>
        <v/>
      </c>
      <c r="H136" s="23" t="str">
        <f t="shared" ref="H136" si="4223">MID($I$7,H135,1)</f>
        <v/>
      </c>
      <c r="I136" s="23" t="str">
        <f t="shared" ref="I136" si="4224">MID($I$7,I135,1)</f>
        <v/>
      </c>
      <c r="J136" s="23" t="str">
        <f t="shared" ref="J136" si="4225">MID($I$7,J135,1)</f>
        <v/>
      </c>
      <c r="K136" s="23" t="str">
        <f t="shared" ref="K136" si="4226">MID($I$7,K135,1)</f>
        <v/>
      </c>
      <c r="L136" s="23" t="str">
        <f t="shared" ref="L136" si="4227">MID($I$7,L135,1)</f>
        <v/>
      </c>
      <c r="M136" s="23" t="str">
        <f t="shared" ref="M136" si="4228">MID($I$7,M135,1)</f>
        <v/>
      </c>
      <c r="N136" s="23" t="str">
        <f t="shared" ref="N136" si="4229">MID($I$7,N135,1)</f>
        <v/>
      </c>
      <c r="O136" s="23" t="str">
        <f t="shared" ref="O136" si="4230">MID($I$7,O135,1)</f>
        <v/>
      </c>
      <c r="P136" s="23" t="str">
        <f t="shared" ref="P136" si="4231">MID($I$7,P135,1)</f>
        <v/>
      </c>
      <c r="Q136" s="23" t="str">
        <f t="shared" ref="Q136" si="4232">MID($I$7,Q135,1)</f>
        <v/>
      </c>
      <c r="R136" s="23" t="str">
        <f t="shared" ref="R136" si="4233">MID($I$7,R135,1)</f>
        <v/>
      </c>
      <c r="S136" s="23" t="str">
        <f t="shared" ref="S136" si="4234">MID($I$7,S135,1)</f>
        <v/>
      </c>
      <c r="T136" s="23" t="str">
        <f t="shared" ref="T136" si="4235">MID($I$7,T135,1)</f>
        <v/>
      </c>
      <c r="U136" s="23" t="str">
        <f t="shared" ref="U136" si="4236">MID($I$7,U135,1)</f>
        <v/>
      </c>
      <c r="V136" s="543" t="str">
        <f t="shared" ref="V136" si="4237">MID($I$7,V135,1)</f>
        <v/>
      </c>
      <c r="W136" s="23" t="str">
        <f t="shared" ref="W136" si="4238">MID($I$7,W135,1)</f>
        <v/>
      </c>
      <c r="X136" s="23" t="str">
        <f t="shared" ref="X136" si="4239">MID($I$7,X135,1)</f>
        <v/>
      </c>
      <c r="Y136" s="23" t="str">
        <f t="shared" ref="Y136" si="4240">MID($I$7,Y135,1)</f>
        <v/>
      </c>
      <c r="Z136" s="23" t="str">
        <f t="shared" ref="Z136" si="4241">MID($I$7,Z135,1)</f>
        <v/>
      </c>
      <c r="AA136" s="23" t="str">
        <f t="shared" ref="AA136" si="4242">MID($I$7,AA135,1)</f>
        <v/>
      </c>
      <c r="AB136" s="23" t="str">
        <f t="shared" ref="AB136" si="4243">MID($I$7,AB135,1)</f>
        <v/>
      </c>
      <c r="AC136" s="23" t="str">
        <f t="shared" ref="AC136" si="4244">MID($I$7,AC135,1)</f>
        <v/>
      </c>
      <c r="AD136" s="23" t="str">
        <f t="shared" ref="AD136" si="4245">MID($I$7,AD135,1)</f>
        <v/>
      </c>
      <c r="AE136" s="23" t="str">
        <f t="shared" ref="AE136" si="4246">MID($I$7,AE135,1)</f>
        <v/>
      </c>
      <c r="AF136" s="23" t="str">
        <f t="shared" ref="AF136" si="4247">MID($I$7,AF135,1)</f>
        <v/>
      </c>
      <c r="AG136" s="23" t="str">
        <f t="shared" ref="AG136" si="4248">MID($I$7,AG135,1)</f>
        <v/>
      </c>
      <c r="AH136" s="23" t="str">
        <f t="shared" ref="AH136" si="4249">MID($I$7,AH135,1)</f>
        <v/>
      </c>
      <c r="AI136" s="23" t="str">
        <f t="shared" ref="AI136" si="4250">MID($I$7,AI135,1)</f>
        <v/>
      </c>
      <c r="AJ136" s="23" t="str">
        <f t="shared" ref="AJ136" si="4251">MID($I$7,AJ135,1)</f>
        <v/>
      </c>
      <c r="AK136" s="23" t="str">
        <f t="shared" ref="AK136" si="4252">MID($I$7,AK135,1)</f>
        <v/>
      </c>
      <c r="AL136" s="23" t="str">
        <f t="shared" ref="AL136" si="4253">MID($I$7,AL135,1)</f>
        <v/>
      </c>
      <c r="AM136" s="23" t="str">
        <f t="shared" ref="AM136" si="4254">MID($I$7,AM135,1)</f>
        <v/>
      </c>
      <c r="AN136" s="23" t="str">
        <f t="shared" ref="AN136" si="4255">MID($I$7,AN135,1)</f>
        <v/>
      </c>
      <c r="AO136" s="23" t="str">
        <f t="shared" ref="AO136" si="4256">MID($I$7,AO135,1)</f>
        <v/>
      </c>
      <c r="AP136" s="543" t="str">
        <f t="shared" ref="AP136" si="4257">MID($I$7,AP135,1)</f>
        <v/>
      </c>
      <c r="AQ136" s="10" t="str">
        <f t="shared" ref="AQ136" si="4258">MID($I$7,AQ135,1)</f>
        <v/>
      </c>
      <c r="AR136" s="23" t="str">
        <f t="shared" ref="AR136" si="4259">MID($I$7,AR135,1)</f>
        <v/>
      </c>
      <c r="AS136" s="23" t="str">
        <f t="shared" ref="AS136" si="4260">MID($I$7,AS135,1)</f>
        <v/>
      </c>
      <c r="AT136" s="23" t="str">
        <f t="shared" ref="AT136" si="4261">MID($I$7,AT135,1)</f>
        <v/>
      </c>
      <c r="AU136" s="23" t="str">
        <f t="shared" ref="AU136" si="4262">MID($I$7,AU135,1)</f>
        <v/>
      </c>
      <c r="AV136" s="23" t="str">
        <f t="shared" ref="AV136" si="4263">MID($I$7,AV135,1)</f>
        <v/>
      </c>
      <c r="AW136" s="23" t="str">
        <f t="shared" ref="AW136" si="4264">MID($I$7,AW135,1)</f>
        <v/>
      </c>
      <c r="AX136" s="23" t="str">
        <f t="shared" ref="AX136" si="4265">MID($I$7,AX135,1)</f>
        <v/>
      </c>
      <c r="AY136" s="23" t="str">
        <f t="shared" ref="AY136" si="4266">MID($I$7,AY135,1)</f>
        <v/>
      </c>
      <c r="AZ136" s="23" t="str">
        <f t="shared" ref="AZ136" si="4267">MID($I$7,AZ135,1)</f>
        <v/>
      </c>
      <c r="BA136" s="23" t="str">
        <f t="shared" ref="BA136" si="4268">MID($I$7,BA135,1)</f>
        <v/>
      </c>
      <c r="BB136" s="23" t="str">
        <f t="shared" ref="BB136" si="4269">MID($I$7,BB135,1)</f>
        <v/>
      </c>
      <c r="BC136" s="23" t="str">
        <f t="shared" ref="BC136" si="4270">MID($I$7,BC135,1)</f>
        <v/>
      </c>
      <c r="BD136" s="23" t="str">
        <f t="shared" ref="BD136" si="4271">MID($I$7,BD135,1)</f>
        <v/>
      </c>
      <c r="BE136" s="23" t="str">
        <f t="shared" ref="BE136" si="4272">MID($I$7,BE135,1)</f>
        <v/>
      </c>
      <c r="BF136" s="23" t="str">
        <f t="shared" ref="BF136" si="4273">MID($I$7,BF135,1)</f>
        <v/>
      </c>
      <c r="BG136" s="23" t="str">
        <f t="shared" ref="BG136" si="4274">MID($I$7,BG135,1)</f>
        <v/>
      </c>
      <c r="BH136" s="23" t="str">
        <f t="shared" ref="BH136" si="4275">MID($I$7,BH135,1)</f>
        <v/>
      </c>
      <c r="BI136" s="23" t="str">
        <f t="shared" ref="BI136" si="4276">MID($I$7,BI135,1)</f>
        <v/>
      </c>
      <c r="BJ136" s="543" t="str">
        <f t="shared" ref="BJ136" si="4277">MID($I$7,BJ135,1)</f>
        <v/>
      </c>
      <c r="BK136" s="10" t="str">
        <f t="shared" ref="BK136" si="4278">MID($I$7,BK135,1)</f>
        <v/>
      </c>
      <c r="BL136" s="10" t="str">
        <f t="shared" ref="BL136" si="4279">MID($I$7,BL135,1)</f>
        <v/>
      </c>
      <c r="BM136" s="10" t="str">
        <f t="shared" ref="BM136" si="4280">MID($I$7,BM135,1)</f>
        <v/>
      </c>
      <c r="BN136" s="10" t="str">
        <f t="shared" ref="BN136" si="4281">MID($I$7,BN135,1)</f>
        <v/>
      </c>
      <c r="BO136" s="10" t="str">
        <f t="shared" ref="BO136" si="4282">MID($I$7,BO135,1)</f>
        <v/>
      </c>
      <c r="BP136" s="10" t="str">
        <f t="shared" ref="BP136" si="4283">MID($I$7,BP135,1)</f>
        <v/>
      </c>
      <c r="BQ136" s="10" t="str">
        <f t="shared" ref="BQ136" si="4284">MID($I$7,BQ135,1)</f>
        <v/>
      </c>
      <c r="BR136" s="10" t="str">
        <f t="shared" ref="BR136" si="4285">MID($I$7,BR135,1)</f>
        <v/>
      </c>
      <c r="BS136" s="10" t="str">
        <f t="shared" ref="BS136" si="4286">MID($I$7,BS135,1)</f>
        <v/>
      </c>
      <c r="BT136" s="10" t="str">
        <f t="shared" ref="BT136" si="4287">MID($I$7,BT135,1)</f>
        <v/>
      </c>
      <c r="BU136" s="10" t="str">
        <f t="shared" ref="BU136" si="4288">MID($I$7,BU135,1)</f>
        <v/>
      </c>
      <c r="BV136" s="10" t="str">
        <f t="shared" ref="BV136" si="4289">MID($I$7,BV135,1)</f>
        <v/>
      </c>
      <c r="BW136" s="10" t="str">
        <f t="shared" ref="BW136" si="4290">MID($I$7,BW135,1)</f>
        <v/>
      </c>
      <c r="BX136" s="10" t="str">
        <f t="shared" ref="BX136" si="4291">MID($I$7,BX135,1)</f>
        <v/>
      </c>
      <c r="BY136" s="10" t="str">
        <f t="shared" ref="BY136" si="4292">MID($I$7,BY135,1)</f>
        <v/>
      </c>
      <c r="BZ136" s="10" t="str">
        <f t="shared" ref="BZ136" si="4293">MID($I$7,BZ135,1)</f>
        <v/>
      </c>
      <c r="CA136" s="10" t="str">
        <f t="shared" ref="CA136" si="4294">MID($I$7,CA135,1)</f>
        <v/>
      </c>
      <c r="CB136" s="10" t="str">
        <f t="shared" ref="CB136" si="4295">MID($I$7,CB135,1)</f>
        <v/>
      </c>
      <c r="CC136" s="546" t="str">
        <f t="shared" ref="CC136" si="4296">MID($I$7,CC135,1)</f>
        <v/>
      </c>
      <c r="CD136" s="10" t="str">
        <f t="shared" ref="CD136" si="4297">MID($I$7,CD135,1)</f>
        <v/>
      </c>
      <c r="CE136" s="10" t="str">
        <f t="shared" ref="CE136" si="4298">MID($I$7,CE135,1)</f>
        <v/>
      </c>
      <c r="CF136" s="23" t="str">
        <f t="shared" ref="CF136" si="4299">MID($I$7,CF135,1)</f>
        <v/>
      </c>
      <c r="CG136" s="23" t="str">
        <f t="shared" ref="CG136" si="4300">MID($I$7,CG135,1)</f>
        <v/>
      </c>
      <c r="CH136" s="23" t="str">
        <f t="shared" ref="CH136" si="4301">MID($I$7,CH135,1)</f>
        <v/>
      </c>
      <c r="CI136" s="23" t="str">
        <f t="shared" ref="CI136" si="4302">MID($I$7,CI135,1)</f>
        <v/>
      </c>
      <c r="CJ136" s="23" t="str">
        <f t="shared" ref="CJ136" si="4303">MID($I$7,CJ135,1)</f>
        <v/>
      </c>
      <c r="CK136" s="23" t="str">
        <f t="shared" ref="CK136" si="4304">MID($I$7,CK135,1)</f>
        <v/>
      </c>
      <c r="CL136" s="23" t="str">
        <f t="shared" ref="CL136" si="4305">MID($I$7,CL135,1)</f>
        <v/>
      </c>
      <c r="CM136" s="23" t="str">
        <f t="shared" ref="CM136" si="4306">MID($I$7,CM135,1)</f>
        <v/>
      </c>
      <c r="CN136" s="23" t="str">
        <f t="shared" ref="CN136" si="4307">MID($I$7,CN135,1)</f>
        <v/>
      </c>
      <c r="CO136" s="23" t="str">
        <f t="shared" ref="CO136" si="4308">MID($I$7,CO135,1)</f>
        <v/>
      </c>
      <c r="CP136" s="23" t="str">
        <f t="shared" ref="CP136" si="4309">MID($I$7,CP135,1)</f>
        <v/>
      </c>
      <c r="CQ136" s="23" t="str">
        <f t="shared" ref="CQ136" si="4310">MID($I$7,CQ135,1)</f>
        <v/>
      </c>
      <c r="CR136" s="23" t="str">
        <f t="shared" ref="CR136" si="4311">MID($I$7,CR135,1)</f>
        <v/>
      </c>
      <c r="CS136" s="23" t="str">
        <f t="shared" ref="CS136" si="4312">MID($I$7,CS135,1)</f>
        <v/>
      </c>
      <c r="CT136" s="23" t="str">
        <f t="shared" ref="CT136" si="4313">MID($I$7,CT135,1)</f>
        <v/>
      </c>
      <c r="CU136" s="23" t="str">
        <f t="shared" ref="CU136" si="4314">MID($I$7,CU135,1)</f>
        <v/>
      </c>
      <c r="CV136" s="23" t="str">
        <f t="shared" ref="CV136" si="4315">MID($I$7,CV135,1)</f>
        <v/>
      </c>
      <c r="CW136" s="23" t="str">
        <f t="shared" ref="CW136" si="4316">MID($I$7,CW135,1)</f>
        <v/>
      </c>
      <c r="CX136" s="533">
        <f>CW135</f>
        <v>4300</v>
      </c>
    </row>
    <row r="137" spans="1:114">
      <c r="A137" s="533"/>
      <c r="B137" s="190" t="str">
        <f>IF(B136="","",IF(OR(B136="G",B136="C")=TRUE,"S",IF(OR(B136="A",B136="T")=TRUE,"W","/")))</f>
        <v/>
      </c>
      <c r="C137" s="23" t="str">
        <f t="shared" ref="C137:BN137" si="4317">IF(C136="","",IF(OR(C136="G",C136="C")=TRUE,"S",IF(OR(C136="A",C136="T")=TRUE,"W","/")))</f>
        <v/>
      </c>
      <c r="D137" s="23" t="str">
        <f t="shared" si="4317"/>
        <v/>
      </c>
      <c r="E137" s="23" t="str">
        <f t="shared" si="4317"/>
        <v/>
      </c>
      <c r="F137" s="23" t="str">
        <f t="shared" si="4317"/>
        <v/>
      </c>
      <c r="G137" s="23" t="str">
        <f t="shared" si="4317"/>
        <v/>
      </c>
      <c r="H137" s="23" t="str">
        <f t="shared" si="4317"/>
        <v/>
      </c>
      <c r="I137" s="23" t="str">
        <f t="shared" si="4317"/>
        <v/>
      </c>
      <c r="J137" s="23" t="str">
        <f t="shared" si="4317"/>
        <v/>
      </c>
      <c r="K137" s="23" t="str">
        <f t="shared" si="4317"/>
        <v/>
      </c>
      <c r="L137" s="23" t="str">
        <f t="shared" si="4317"/>
        <v/>
      </c>
      <c r="M137" s="23" t="str">
        <f t="shared" si="4317"/>
        <v/>
      </c>
      <c r="N137" s="23" t="str">
        <f t="shared" si="4317"/>
        <v/>
      </c>
      <c r="O137" s="23" t="str">
        <f t="shared" si="4317"/>
        <v/>
      </c>
      <c r="P137" s="23" t="str">
        <f t="shared" si="4317"/>
        <v/>
      </c>
      <c r="Q137" s="23" t="str">
        <f t="shared" si="4317"/>
        <v/>
      </c>
      <c r="R137" s="23" t="str">
        <f t="shared" si="4317"/>
        <v/>
      </c>
      <c r="S137" s="23" t="str">
        <f t="shared" si="4317"/>
        <v/>
      </c>
      <c r="T137" s="23" t="str">
        <f t="shared" si="4317"/>
        <v/>
      </c>
      <c r="U137" s="23" t="str">
        <f t="shared" si="4317"/>
        <v/>
      </c>
      <c r="V137" s="543" t="str">
        <f t="shared" si="4317"/>
        <v/>
      </c>
      <c r="W137" s="23" t="str">
        <f t="shared" si="4317"/>
        <v/>
      </c>
      <c r="X137" s="23" t="str">
        <f t="shared" si="4317"/>
        <v/>
      </c>
      <c r="Y137" s="23" t="str">
        <f t="shared" si="4317"/>
        <v/>
      </c>
      <c r="Z137" s="23" t="str">
        <f t="shared" si="4317"/>
        <v/>
      </c>
      <c r="AA137" s="23" t="str">
        <f t="shared" si="4317"/>
        <v/>
      </c>
      <c r="AB137" s="23" t="str">
        <f t="shared" si="4317"/>
        <v/>
      </c>
      <c r="AC137" s="23" t="str">
        <f t="shared" si="4317"/>
        <v/>
      </c>
      <c r="AD137" s="23" t="str">
        <f t="shared" si="4317"/>
        <v/>
      </c>
      <c r="AE137" s="23" t="str">
        <f t="shared" si="4317"/>
        <v/>
      </c>
      <c r="AF137" s="23" t="str">
        <f t="shared" si="4317"/>
        <v/>
      </c>
      <c r="AG137" s="23" t="str">
        <f t="shared" si="4317"/>
        <v/>
      </c>
      <c r="AH137" s="23" t="str">
        <f t="shared" si="4317"/>
        <v/>
      </c>
      <c r="AI137" s="23" t="str">
        <f t="shared" si="4317"/>
        <v/>
      </c>
      <c r="AJ137" s="23" t="str">
        <f t="shared" si="4317"/>
        <v/>
      </c>
      <c r="AK137" s="23" t="str">
        <f t="shared" si="4317"/>
        <v/>
      </c>
      <c r="AL137" s="23" t="str">
        <f t="shared" si="4317"/>
        <v/>
      </c>
      <c r="AM137" s="23" t="str">
        <f t="shared" si="4317"/>
        <v/>
      </c>
      <c r="AN137" s="23" t="str">
        <f t="shared" si="4317"/>
        <v/>
      </c>
      <c r="AO137" s="23" t="str">
        <f t="shared" si="4317"/>
        <v/>
      </c>
      <c r="AP137" s="543" t="str">
        <f t="shared" si="4317"/>
        <v/>
      </c>
      <c r="AQ137" s="10" t="str">
        <f t="shared" si="4317"/>
        <v/>
      </c>
      <c r="AR137" s="23" t="str">
        <f t="shared" si="4317"/>
        <v/>
      </c>
      <c r="AS137" s="23" t="str">
        <f t="shared" si="4317"/>
        <v/>
      </c>
      <c r="AT137" s="23" t="str">
        <f t="shared" si="4317"/>
        <v/>
      </c>
      <c r="AU137" s="23" t="str">
        <f t="shared" si="4317"/>
        <v/>
      </c>
      <c r="AV137" s="23" t="str">
        <f t="shared" si="4317"/>
        <v/>
      </c>
      <c r="AW137" s="23" t="str">
        <f t="shared" si="4317"/>
        <v/>
      </c>
      <c r="AX137" s="23" t="str">
        <f t="shared" si="4317"/>
        <v/>
      </c>
      <c r="AY137" s="23" t="str">
        <f t="shared" si="4317"/>
        <v/>
      </c>
      <c r="AZ137" s="23" t="str">
        <f t="shared" si="4317"/>
        <v/>
      </c>
      <c r="BA137" s="23" t="str">
        <f t="shared" si="4317"/>
        <v/>
      </c>
      <c r="BB137" s="23" t="str">
        <f t="shared" si="4317"/>
        <v/>
      </c>
      <c r="BC137" s="23" t="str">
        <f t="shared" si="4317"/>
        <v/>
      </c>
      <c r="BD137" s="23" t="str">
        <f t="shared" si="4317"/>
        <v/>
      </c>
      <c r="BE137" s="23" t="str">
        <f t="shared" si="4317"/>
        <v/>
      </c>
      <c r="BF137" s="23" t="str">
        <f t="shared" si="4317"/>
        <v/>
      </c>
      <c r="BG137" s="23" t="str">
        <f t="shared" si="4317"/>
        <v/>
      </c>
      <c r="BH137" s="23" t="str">
        <f t="shared" si="4317"/>
        <v/>
      </c>
      <c r="BI137" s="23" t="str">
        <f t="shared" si="4317"/>
        <v/>
      </c>
      <c r="BJ137" s="543" t="str">
        <f t="shared" si="4317"/>
        <v/>
      </c>
      <c r="BK137" s="10" t="str">
        <f t="shared" si="4317"/>
        <v/>
      </c>
      <c r="BL137" s="10" t="str">
        <f t="shared" si="4317"/>
        <v/>
      </c>
      <c r="BM137" s="10" t="str">
        <f t="shared" si="4317"/>
        <v/>
      </c>
      <c r="BN137" s="10" t="str">
        <f t="shared" si="4317"/>
        <v/>
      </c>
      <c r="BO137" s="10" t="str">
        <f t="shared" ref="BO137:CW137" si="4318">IF(BO136="","",IF(OR(BO136="G",BO136="C")=TRUE,"S",IF(OR(BO136="A",BO136="T")=TRUE,"W","/")))</f>
        <v/>
      </c>
      <c r="BP137" s="10" t="str">
        <f t="shared" si="4318"/>
        <v/>
      </c>
      <c r="BQ137" s="10" t="str">
        <f t="shared" si="4318"/>
        <v/>
      </c>
      <c r="BR137" s="10" t="str">
        <f t="shared" si="4318"/>
        <v/>
      </c>
      <c r="BS137" s="10" t="str">
        <f t="shared" si="4318"/>
        <v/>
      </c>
      <c r="BT137" s="10" t="str">
        <f t="shared" si="4318"/>
        <v/>
      </c>
      <c r="BU137" s="10" t="str">
        <f t="shared" si="4318"/>
        <v/>
      </c>
      <c r="BV137" s="10" t="str">
        <f t="shared" si="4318"/>
        <v/>
      </c>
      <c r="BW137" s="10" t="str">
        <f t="shared" si="4318"/>
        <v/>
      </c>
      <c r="BX137" s="10" t="str">
        <f t="shared" si="4318"/>
        <v/>
      </c>
      <c r="BY137" s="10" t="str">
        <f t="shared" si="4318"/>
        <v/>
      </c>
      <c r="BZ137" s="10" t="str">
        <f t="shared" si="4318"/>
        <v/>
      </c>
      <c r="CA137" s="10" t="str">
        <f t="shared" si="4318"/>
        <v/>
      </c>
      <c r="CB137" s="10" t="str">
        <f t="shared" si="4318"/>
        <v/>
      </c>
      <c r="CC137" s="546" t="str">
        <f t="shared" si="4318"/>
        <v/>
      </c>
      <c r="CD137" s="10" t="str">
        <f t="shared" si="4318"/>
        <v/>
      </c>
      <c r="CE137" s="10" t="str">
        <f t="shared" si="4318"/>
        <v/>
      </c>
      <c r="CF137" s="23" t="str">
        <f t="shared" si="4318"/>
        <v/>
      </c>
      <c r="CG137" s="23" t="str">
        <f t="shared" si="4318"/>
        <v/>
      </c>
      <c r="CH137" s="23" t="str">
        <f t="shared" si="4318"/>
        <v/>
      </c>
      <c r="CI137" s="23" t="str">
        <f t="shared" si="4318"/>
        <v/>
      </c>
      <c r="CJ137" s="23" t="str">
        <f t="shared" si="4318"/>
        <v/>
      </c>
      <c r="CK137" s="23" t="str">
        <f t="shared" si="4318"/>
        <v/>
      </c>
      <c r="CL137" s="23" t="str">
        <f t="shared" si="4318"/>
        <v/>
      </c>
      <c r="CM137" s="23" t="str">
        <f t="shared" si="4318"/>
        <v/>
      </c>
      <c r="CN137" s="23" t="str">
        <f t="shared" si="4318"/>
        <v/>
      </c>
      <c r="CO137" s="23" t="str">
        <f t="shared" si="4318"/>
        <v/>
      </c>
      <c r="CP137" s="23" t="str">
        <f t="shared" si="4318"/>
        <v/>
      </c>
      <c r="CQ137" s="23" t="str">
        <f t="shared" si="4318"/>
        <v/>
      </c>
      <c r="CR137" s="23" t="str">
        <f t="shared" si="4318"/>
        <v/>
      </c>
      <c r="CS137" s="23" t="str">
        <f t="shared" si="4318"/>
        <v/>
      </c>
      <c r="CT137" s="23" t="str">
        <f t="shared" si="4318"/>
        <v/>
      </c>
      <c r="CU137" s="23" t="str">
        <f t="shared" si="4318"/>
        <v/>
      </c>
      <c r="CV137" s="23" t="str">
        <f t="shared" si="4318"/>
        <v/>
      </c>
      <c r="CW137" s="23" t="str">
        <f t="shared" si="4318"/>
        <v/>
      </c>
      <c r="CX137" s="533"/>
    </row>
    <row r="138" spans="1:114" s="510" customFormat="1">
      <c r="A138" s="532"/>
      <c r="B138" s="530">
        <f>$A139</f>
        <v>4301</v>
      </c>
      <c r="C138" s="509">
        <f t="shared" ref="C138:AH138" si="4319">$A139+B$9</f>
        <v>4302</v>
      </c>
      <c r="D138" s="509">
        <f t="shared" si="4319"/>
        <v>4303</v>
      </c>
      <c r="E138" s="509">
        <f t="shared" si="4319"/>
        <v>4304</v>
      </c>
      <c r="F138" s="509">
        <f t="shared" si="4319"/>
        <v>4305</v>
      </c>
      <c r="G138" s="509">
        <f t="shared" si="4319"/>
        <v>4306</v>
      </c>
      <c r="H138" s="509">
        <f t="shared" si="4319"/>
        <v>4307</v>
      </c>
      <c r="I138" s="509">
        <f t="shared" si="4319"/>
        <v>4308</v>
      </c>
      <c r="J138" s="509">
        <f t="shared" si="4319"/>
        <v>4309</v>
      </c>
      <c r="K138" s="509">
        <f t="shared" si="4319"/>
        <v>4310</v>
      </c>
      <c r="L138" s="509">
        <f t="shared" si="4319"/>
        <v>4311</v>
      </c>
      <c r="M138" s="509">
        <f t="shared" si="4319"/>
        <v>4312</v>
      </c>
      <c r="N138" s="509">
        <f t="shared" si="4319"/>
        <v>4313</v>
      </c>
      <c r="O138" s="509">
        <f t="shared" si="4319"/>
        <v>4314</v>
      </c>
      <c r="P138" s="509">
        <f t="shared" si="4319"/>
        <v>4315</v>
      </c>
      <c r="Q138" s="509">
        <f t="shared" si="4319"/>
        <v>4316</v>
      </c>
      <c r="R138" s="509">
        <f t="shared" si="4319"/>
        <v>4317</v>
      </c>
      <c r="S138" s="509">
        <f t="shared" si="4319"/>
        <v>4318</v>
      </c>
      <c r="T138" s="509">
        <f t="shared" si="4319"/>
        <v>4319</v>
      </c>
      <c r="U138" s="509">
        <f t="shared" si="4319"/>
        <v>4320</v>
      </c>
      <c r="V138" s="544">
        <f t="shared" si="4319"/>
        <v>4321</v>
      </c>
      <c r="W138" s="509">
        <f t="shared" si="4319"/>
        <v>4322</v>
      </c>
      <c r="X138" s="509">
        <f t="shared" si="4319"/>
        <v>4323</v>
      </c>
      <c r="Y138" s="509">
        <f t="shared" si="4319"/>
        <v>4324</v>
      </c>
      <c r="Z138" s="509">
        <f t="shared" si="4319"/>
        <v>4325</v>
      </c>
      <c r="AA138" s="509">
        <f t="shared" si="4319"/>
        <v>4326</v>
      </c>
      <c r="AB138" s="509">
        <f t="shared" si="4319"/>
        <v>4327</v>
      </c>
      <c r="AC138" s="509">
        <f t="shared" si="4319"/>
        <v>4328</v>
      </c>
      <c r="AD138" s="509">
        <f t="shared" si="4319"/>
        <v>4329</v>
      </c>
      <c r="AE138" s="509">
        <f t="shared" si="4319"/>
        <v>4330</v>
      </c>
      <c r="AF138" s="509">
        <f t="shared" si="4319"/>
        <v>4331</v>
      </c>
      <c r="AG138" s="509">
        <f t="shared" si="4319"/>
        <v>4332</v>
      </c>
      <c r="AH138" s="509">
        <f t="shared" si="4319"/>
        <v>4333</v>
      </c>
      <c r="AI138" s="509">
        <f t="shared" ref="AI138:BN138" si="4320">$A139+AH$9</f>
        <v>4334</v>
      </c>
      <c r="AJ138" s="509">
        <f t="shared" si="4320"/>
        <v>4335</v>
      </c>
      <c r="AK138" s="509">
        <f t="shared" si="4320"/>
        <v>4336</v>
      </c>
      <c r="AL138" s="509">
        <f t="shared" si="4320"/>
        <v>4337</v>
      </c>
      <c r="AM138" s="509">
        <f t="shared" si="4320"/>
        <v>4338</v>
      </c>
      <c r="AN138" s="509">
        <f t="shared" si="4320"/>
        <v>4339</v>
      </c>
      <c r="AO138" s="509">
        <f t="shared" si="4320"/>
        <v>4340</v>
      </c>
      <c r="AP138" s="544">
        <f t="shared" si="4320"/>
        <v>4341</v>
      </c>
      <c r="AQ138" s="531">
        <f t="shared" si="4320"/>
        <v>4342</v>
      </c>
      <c r="AR138" s="509">
        <f t="shared" si="4320"/>
        <v>4343</v>
      </c>
      <c r="AS138" s="509">
        <f t="shared" si="4320"/>
        <v>4344</v>
      </c>
      <c r="AT138" s="509">
        <f t="shared" si="4320"/>
        <v>4345</v>
      </c>
      <c r="AU138" s="509">
        <f t="shared" si="4320"/>
        <v>4346</v>
      </c>
      <c r="AV138" s="509">
        <f t="shared" si="4320"/>
        <v>4347</v>
      </c>
      <c r="AW138" s="509">
        <f t="shared" si="4320"/>
        <v>4348</v>
      </c>
      <c r="AX138" s="509">
        <f t="shared" si="4320"/>
        <v>4349</v>
      </c>
      <c r="AY138" s="509">
        <f t="shared" si="4320"/>
        <v>4350</v>
      </c>
      <c r="AZ138" s="509">
        <f t="shared" si="4320"/>
        <v>4351</v>
      </c>
      <c r="BA138" s="509">
        <f t="shared" si="4320"/>
        <v>4352</v>
      </c>
      <c r="BB138" s="509">
        <f t="shared" si="4320"/>
        <v>4353</v>
      </c>
      <c r="BC138" s="509">
        <f t="shared" si="4320"/>
        <v>4354</v>
      </c>
      <c r="BD138" s="509">
        <f t="shared" si="4320"/>
        <v>4355</v>
      </c>
      <c r="BE138" s="509">
        <f t="shared" si="4320"/>
        <v>4356</v>
      </c>
      <c r="BF138" s="509">
        <f t="shared" si="4320"/>
        <v>4357</v>
      </c>
      <c r="BG138" s="509">
        <f t="shared" si="4320"/>
        <v>4358</v>
      </c>
      <c r="BH138" s="509">
        <f t="shared" si="4320"/>
        <v>4359</v>
      </c>
      <c r="BI138" s="509">
        <f t="shared" si="4320"/>
        <v>4360</v>
      </c>
      <c r="BJ138" s="544">
        <f t="shared" si="4320"/>
        <v>4361</v>
      </c>
      <c r="BK138" s="531">
        <f t="shared" si="4320"/>
        <v>4362</v>
      </c>
      <c r="BL138" s="531">
        <f t="shared" si="4320"/>
        <v>4363</v>
      </c>
      <c r="BM138" s="531">
        <f t="shared" si="4320"/>
        <v>4364</v>
      </c>
      <c r="BN138" s="531">
        <f t="shared" si="4320"/>
        <v>4365</v>
      </c>
      <c r="BO138" s="531">
        <f t="shared" ref="BO138:CT138" si="4321">$A139+BN$9</f>
        <v>4366</v>
      </c>
      <c r="BP138" s="531">
        <f t="shared" si="4321"/>
        <v>4367</v>
      </c>
      <c r="BQ138" s="531">
        <f t="shared" si="4321"/>
        <v>4368</v>
      </c>
      <c r="BR138" s="531">
        <f t="shared" si="4321"/>
        <v>4369</v>
      </c>
      <c r="BS138" s="531">
        <f t="shared" si="4321"/>
        <v>4370</v>
      </c>
      <c r="BT138" s="531">
        <f t="shared" si="4321"/>
        <v>4371</v>
      </c>
      <c r="BU138" s="531">
        <f t="shared" si="4321"/>
        <v>4372</v>
      </c>
      <c r="BV138" s="531">
        <f t="shared" si="4321"/>
        <v>4373</v>
      </c>
      <c r="BW138" s="531">
        <f t="shared" si="4321"/>
        <v>4374</v>
      </c>
      <c r="BX138" s="531">
        <f t="shared" si="4321"/>
        <v>4375</v>
      </c>
      <c r="BY138" s="531">
        <f t="shared" si="4321"/>
        <v>4376</v>
      </c>
      <c r="BZ138" s="531">
        <f t="shared" si="4321"/>
        <v>4377</v>
      </c>
      <c r="CA138" s="531">
        <f t="shared" si="4321"/>
        <v>4378</v>
      </c>
      <c r="CB138" s="531">
        <f t="shared" si="4321"/>
        <v>4379</v>
      </c>
      <c r="CC138" s="547">
        <f t="shared" si="4321"/>
        <v>4380</v>
      </c>
      <c r="CD138" s="531">
        <f t="shared" si="4321"/>
        <v>4381</v>
      </c>
      <c r="CE138" s="531">
        <f t="shared" si="4321"/>
        <v>4382</v>
      </c>
      <c r="CF138" s="509">
        <f t="shared" si="4321"/>
        <v>4383</v>
      </c>
      <c r="CG138" s="509">
        <f t="shared" si="4321"/>
        <v>4384</v>
      </c>
      <c r="CH138" s="509">
        <f t="shared" si="4321"/>
        <v>4385</v>
      </c>
      <c r="CI138" s="509">
        <f t="shared" si="4321"/>
        <v>4386</v>
      </c>
      <c r="CJ138" s="509">
        <f t="shared" si="4321"/>
        <v>4387</v>
      </c>
      <c r="CK138" s="509">
        <f t="shared" si="4321"/>
        <v>4388</v>
      </c>
      <c r="CL138" s="509">
        <f t="shared" si="4321"/>
        <v>4389</v>
      </c>
      <c r="CM138" s="509">
        <f t="shared" si="4321"/>
        <v>4390</v>
      </c>
      <c r="CN138" s="509">
        <f t="shared" si="4321"/>
        <v>4391</v>
      </c>
      <c r="CO138" s="509">
        <f t="shared" si="4321"/>
        <v>4392</v>
      </c>
      <c r="CP138" s="509">
        <f t="shared" si="4321"/>
        <v>4393</v>
      </c>
      <c r="CQ138" s="509">
        <f t="shared" si="4321"/>
        <v>4394</v>
      </c>
      <c r="CR138" s="509">
        <f t="shared" si="4321"/>
        <v>4395</v>
      </c>
      <c r="CS138" s="509">
        <f t="shared" si="4321"/>
        <v>4396</v>
      </c>
      <c r="CT138" s="509">
        <f t="shared" si="4321"/>
        <v>4397</v>
      </c>
      <c r="CU138" s="509">
        <f t="shared" ref="CU138:CW138" si="4322">$A139+CT$9</f>
        <v>4398</v>
      </c>
      <c r="CV138" s="509">
        <f t="shared" si="4322"/>
        <v>4399</v>
      </c>
      <c r="CW138" s="509">
        <f t="shared" si="4322"/>
        <v>4400</v>
      </c>
      <c r="CX138" s="532"/>
      <c r="CZ138" s="508"/>
      <c r="DE138" s="508"/>
      <c r="DF138" s="508"/>
      <c r="DG138" s="508"/>
      <c r="DH138" s="508"/>
      <c r="DI138" s="508"/>
      <c r="DJ138" s="508"/>
    </row>
    <row r="139" spans="1:114">
      <c r="A139" s="533">
        <v>4301</v>
      </c>
      <c r="B139" s="190" t="str">
        <f>MID($I$7,B138,1)</f>
        <v/>
      </c>
      <c r="C139" s="23" t="str">
        <f t="shared" ref="C139" si="4323">MID($I$7,C138,1)</f>
        <v/>
      </c>
      <c r="D139" s="23" t="str">
        <f t="shared" ref="D139" si="4324">MID($I$7,D138,1)</f>
        <v/>
      </c>
      <c r="E139" s="23" t="str">
        <f t="shared" ref="E139" si="4325">MID($I$7,E138,1)</f>
        <v/>
      </c>
      <c r="F139" s="23" t="str">
        <f t="shared" ref="F139" si="4326">MID($I$7,F138,1)</f>
        <v/>
      </c>
      <c r="G139" s="23" t="str">
        <f t="shared" ref="G139" si="4327">MID($I$7,G138,1)</f>
        <v/>
      </c>
      <c r="H139" s="23" t="str">
        <f t="shared" ref="H139" si="4328">MID($I$7,H138,1)</f>
        <v/>
      </c>
      <c r="I139" s="23" t="str">
        <f t="shared" ref="I139" si="4329">MID($I$7,I138,1)</f>
        <v/>
      </c>
      <c r="J139" s="23" t="str">
        <f t="shared" ref="J139" si="4330">MID($I$7,J138,1)</f>
        <v/>
      </c>
      <c r="K139" s="23" t="str">
        <f t="shared" ref="K139" si="4331">MID($I$7,K138,1)</f>
        <v/>
      </c>
      <c r="L139" s="23" t="str">
        <f t="shared" ref="L139" si="4332">MID($I$7,L138,1)</f>
        <v/>
      </c>
      <c r="M139" s="23" t="str">
        <f t="shared" ref="M139" si="4333">MID($I$7,M138,1)</f>
        <v/>
      </c>
      <c r="N139" s="23" t="str">
        <f t="shared" ref="N139" si="4334">MID($I$7,N138,1)</f>
        <v/>
      </c>
      <c r="O139" s="23" t="str">
        <f t="shared" ref="O139" si="4335">MID($I$7,O138,1)</f>
        <v/>
      </c>
      <c r="P139" s="23" t="str">
        <f t="shared" ref="P139" si="4336">MID($I$7,P138,1)</f>
        <v/>
      </c>
      <c r="Q139" s="23" t="str">
        <f t="shared" ref="Q139" si="4337">MID($I$7,Q138,1)</f>
        <v/>
      </c>
      <c r="R139" s="23" t="str">
        <f t="shared" ref="R139" si="4338">MID($I$7,R138,1)</f>
        <v/>
      </c>
      <c r="S139" s="23" t="str">
        <f t="shared" ref="S139" si="4339">MID($I$7,S138,1)</f>
        <v/>
      </c>
      <c r="T139" s="23" t="str">
        <f t="shared" ref="T139" si="4340">MID($I$7,T138,1)</f>
        <v/>
      </c>
      <c r="U139" s="23" t="str">
        <f t="shared" ref="U139" si="4341">MID($I$7,U138,1)</f>
        <v/>
      </c>
      <c r="V139" s="543" t="str">
        <f t="shared" ref="V139" si="4342">MID($I$7,V138,1)</f>
        <v/>
      </c>
      <c r="W139" s="23" t="str">
        <f t="shared" ref="W139" si="4343">MID($I$7,W138,1)</f>
        <v/>
      </c>
      <c r="X139" s="23" t="str">
        <f t="shared" ref="X139" si="4344">MID($I$7,X138,1)</f>
        <v/>
      </c>
      <c r="Y139" s="23" t="str">
        <f t="shared" ref="Y139" si="4345">MID($I$7,Y138,1)</f>
        <v/>
      </c>
      <c r="Z139" s="23" t="str">
        <f t="shared" ref="Z139" si="4346">MID($I$7,Z138,1)</f>
        <v/>
      </c>
      <c r="AA139" s="23" t="str">
        <f t="shared" ref="AA139" si="4347">MID($I$7,AA138,1)</f>
        <v/>
      </c>
      <c r="AB139" s="23" t="str">
        <f t="shared" ref="AB139" si="4348">MID($I$7,AB138,1)</f>
        <v/>
      </c>
      <c r="AC139" s="23" t="str">
        <f t="shared" ref="AC139" si="4349">MID($I$7,AC138,1)</f>
        <v/>
      </c>
      <c r="AD139" s="23" t="str">
        <f t="shared" ref="AD139" si="4350">MID($I$7,AD138,1)</f>
        <v/>
      </c>
      <c r="AE139" s="23" t="str">
        <f t="shared" ref="AE139" si="4351">MID($I$7,AE138,1)</f>
        <v/>
      </c>
      <c r="AF139" s="23" t="str">
        <f t="shared" ref="AF139" si="4352">MID($I$7,AF138,1)</f>
        <v/>
      </c>
      <c r="AG139" s="23" t="str">
        <f t="shared" ref="AG139" si="4353">MID($I$7,AG138,1)</f>
        <v/>
      </c>
      <c r="AH139" s="23" t="str">
        <f t="shared" ref="AH139" si="4354">MID($I$7,AH138,1)</f>
        <v/>
      </c>
      <c r="AI139" s="23" t="str">
        <f t="shared" ref="AI139" si="4355">MID($I$7,AI138,1)</f>
        <v/>
      </c>
      <c r="AJ139" s="23" t="str">
        <f t="shared" ref="AJ139" si="4356">MID($I$7,AJ138,1)</f>
        <v/>
      </c>
      <c r="AK139" s="23" t="str">
        <f t="shared" ref="AK139" si="4357">MID($I$7,AK138,1)</f>
        <v/>
      </c>
      <c r="AL139" s="23" t="str">
        <f t="shared" ref="AL139" si="4358">MID($I$7,AL138,1)</f>
        <v/>
      </c>
      <c r="AM139" s="23" t="str">
        <f t="shared" ref="AM139" si="4359">MID($I$7,AM138,1)</f>
        <v/>
      </c>
      <c r="AN139" s="23" t="str">
        <f t="shared" ref="AN139" si="4360">MID($I$7,AN138,1)</f>
        <v/>
      </c>
      <c r="AO139" s="23" t="str">
        <f t="shared" ref="AO139" si="4361">MID($I$7,AO138,1)</f>
        <v/>
      </c>
      <c r="AP139" s="543" t="str">
        <f t="shared" ref="AP139" si="4362">MID($I$7,AP138,1)</f>
        <v/>
      </c>
      <c r="AQ139" s="10" t="str">
        <f t="shared" ref="AQ139" si="4363">MID($I$7,AQ138,1)</f>
        <v/>
      </c>
      <c r="AR139" s="23" t="str">
        <f t="shared" ref="AR139" si="4364">MID($I$7,AR138,1)</f>
        <v/>
      </c>
      <c r="AS139" s="23" t="str">
        <f t="shared" ref="AS139" si="4365">MID($I$7,AS138,1)</f>
        <v/>
      </c>
      <c r="AT139" s="23" t="str">
        <f t="shared" ref="AT139" si="4366">MID($I$7,AT138,1)</f>
        <v/>
      </c>
      <c r="AU139" s="23" t="str">
        <f t="shared" ref="AU139" si="4367">MID($I$7,AU138,1)</f>
        <v/>
      </c>
      <c r="AV139" s="23" t="str">
        <f t="shared" ref="AV139" si="4368">MID($I$7,AV138,1)</f>
        <v/>
      </c>
      <c r="AW139" s="23" t="str">
        <f t="shared" ref="AW139" si="4369">MID($I$7,AW138,1)</f>
        <v/>
      </c>
      <c r="AX139" s="23" t="str">
        <f t="shared" ref="AX139" si="4370">MID($I$7,AX138,1)</f>
        <v/>
      </c>
      <c r="AY139" s="23" t="str">
        <f t="shared" ref="AY139" si="4371">MID($I$7,AY138,1)</f>
        <v/>
      </c>
      <c r="AZ139" s="23" t="str">
        <f t="shared" ref="AZ139" si="4372">MID($I$7,AZ138,1)</f>
        <v/>
      </c>
      <c r="BA139" s="23" t="str">
        <f t="shared" ref="BA139" si="4373">MID($I$7,BA138,1)</f>
        <v/>
      </c>
      <c r="BB139" s="23" t="str">
        <f t="shared" ref="BB139" si="4374">MID($I$7,BB138,1)</f>
        <v/>
      </c>
      <c r="BC139" s="23" t="str">
        <f t="shared" ref="BC139" si="4375">MID($I$7,BC138,1)</f>
        <v/>
      </c>
      <c r="BD139" s="23" t="str">
        <f t="shared" ref="BD139" si="4376">MID($I$7,BD138,1)</f>
        <v/>
      </c>
      <c r="BE139" s="23" t="str">
        <f t="shared" ref="BE139" si="4377">MID($I$7,BE138,1)</f>
        <v/>
      </c>
      <c r="BF139" s="23" t="str">
        <f t="shared" ref="BF139" si="4378">MID($I$7,BF138,1)</f>
        <v/>
      </c>
      <c r="BG139" s="23" t="str">
        <f t="shared" ref="BG139" si="4379">MID($I$7,BG138,1)</f>
        <v/>
      </c>
      <c r="BH139" s="23" t="str">
        <f t="shared" ref="BH139" si="4380">MID($I$7,BH138,1)</f>
        <v/>
      </c>
      <c r="BI139" s="23" t="str">
        <f t="shared" ref="BI139" si="4381">MID($I$7,BI138,1)</f>
        <v/>
      </c>
      <c r="BJ139" s="543" t="str">
        <f t="shared" ref="BJ139" si="4382">MID($I$7,BJ138,1)</f>
        <v/>
      </c>
      <c r="BK139" s="10" t="str">
        <f t="shared" ref="BK139" si="4383">MID($I$7,BK138,1)</f>
        <v/>
      </c>
      <c r="BL139" s="10" t="str">
        <f t="shared" ref="BL139" si="4384">MID($I$7,BL138,1)</f>
        <v/>
      </c>
      <c r="BM139" s="10" t="str">
        <f t="shared" ref="BM139" si="4385">MID($I$7,BM138,1)</f>
        <v/>
      </c>
      <c r="BN139" s="10" t="str">
        <f t="shared" ref="BN139" si="4386">MID($I$7,BN138,1)</f>
        <v/>
      </c>
      <c r="BO139" s="10" t="str">
        <f t="shared" ref="BO139" si="4387">MID($I$7,BO138,1)</f>
        <v/>
      </c>
      <c r="BP139" s="10" t="str">
        <f t="shared" ref="BP139" si="4388">MID($I$7,BP138,1)</f>
        <v/>
      </c>
      <c r="BQ139" s="10" t="str">
        <f t="shared" ref="BQ139" si="4389">MID($I$7,BQ138,1)</f>
        <v/>
      </c>
      <c r="BR139" s="10" t="str">
        <f t="shared" ref="BR139" si="4390">MID($I$7,BR138,1)</f>
        <v/>
      </c>
      <c r="BS139" s="10" t="str">
        <f t="shared" ref="BS139" si="4391">MID($I$7,BS138,1)</f>
        <v/>
      </c>
      <c r="BT139" s="10" t="str">
        <f t="shared" ref="BT139" si="4392">MID($I$7,BT138,1)</f>
        <v/>
      </c>
      <c r="BU139" s="10" t="str">
        <f t="shared" ref="BU139" si="4393">MID($I$7,BU138,1)</f>
        <v/>
      </c>
      <c r="BV139" s="10" t="str">
        <f t="shared" ref="BV139" si="4394">MID($I$7,BV138,1)</f>
        <v/>
      </c>
      <c r="BW139" s="10" t="str">
        <f t="shared" ref="BW139" si="4395">MID($I$7,BW138,1)</f>
        <v/>
      </c>
      <c r="BX139" s="10" t="str">
        <f t="shared" ref="BX139" si="4396">MID($I$7,BX138,1)</f>
        <v/>
      </c>
      <c r="BY139" s="10" t="str">
        <f t="shared" ref="BY139" si="4397">MID($I$7,BY138,1)</f>
        <v/>
      </c>
      <c r="BZ139" s="10" t="str">
        <f t="shared" ref="BZ139" si="4398">MID($I$7,BZ138,1)</f>
        <v/>
      </c>
      <c r="CA139" s="10" t="str">
        <f t="shared" ref="CA139" si="4399">MID($I$7,CA138,1)</f>
        <v/>
      </c>
      <c r="CB139" s="10" t="str">
        <f t="shared" ref="CB139" si="4400">MID($I$7,CB138,1)</f>
        <v/>
      </c>
      <c r="CC139" s="546" t="str">
        <f t="shared" ref="CC139" si="4401">MID($I$7,CC138,1)</f>
        <v/>
      </c>
      <c r="CD139" s="10" t="str">
        <f t="shared" ref="CD139" si="4402">MID($I$7,CD138,1)</f>
        <v/>
      </c>
      <c r="CE139" s="10" t="str">
        <f t="shared" ref="CE139" si="4403">MID($I$7,CE138,1)</f>
        <v/>
      </c>
      <c r="CF139" s="23" t="str">
        <f t="shared" ref="CF139" si="4404">MID($I$7,CF138,1)</f>
        <v/>
      </c>
      <c r="CG139" s="23" t="str">
        <f t="shared" ref="CG139" si="4405">MID($I$7,CG138,1)</f>
        <v/>
      </c>
      <c r="CH139" s="23" t="str">
        <f t="shared" ref="CH139" si="4406">MID($I$7,CH138,1)</f>
        <v/>
      </c>
      <c r="CI139" s="23" t="str">
        <f t="shared" ref="CI139" si="4407">MID($I$7,CI138,1)</f>
        <v/>
      </c>
      <c r="CJ139" s="23" t="str">
        <f t="shared" ref="CJ139" si="4408">MID($I$7,CJ138,1)</f>
        <v/>
      </c>
      <c r="CK139" s="23" t="str">
        <f t="shared" ref="CK139" si="4409">MID($I$7,CK138,1)</f>
        <v/>
      </c>
      <c r="CL139" s="23" t="str">
        <f t="shared" ref="CL139" si="4410">MID($I$7,CL138,1)</f>
        <v/>
      </c>
      <c r="CM139" s="23" t="str">
        <f t="shared" ref="CM139" si="4411">MID($I$7,CM138,1)</f>
        <v/>
      </c>
      <c r="CN139" s="23" t="str">
        <f t="shared" ref="CN139" si="4412">MID($I$7,CN138,1)</f>
        <v/>
      </c>
      <c r="CO139" s="23" t="str">
        <f t="shared" ref="CO139" si="4413">MID($I$7,CO138,1)</f>
        <v/>
      </c>
      <c r="CP139" s="23" t="str">
        <f t="shared" ref="CP139" si="4414">MID($I$7,CP138,1)</f>
        <v/>
      </c>
      <c r="CQ139" s="23" t="str">
        <f t="shared" ref="CQ139" si="4415">MID($I$7,CQ138,1)</f>
        <v/>
      </c>
      <c r="CR139" s="23" t="str">
        <f t="shared" ref="CR139" si="4416">MID($I$7,CR138,1)</f>
        <v/>
      </c>
      <c r="CS139" s="23" t="str">
        <f t="shared" ref="CS139" si="4417">MID($I$7,CS138,1)</f>
        <v/>
      </c>
      <c r="CT139" s="23" t="str">
        <f t="shared" ref="CT139" si="4418">MID($I$7,CT138,1)</f>
        <v/>
      </c>
      <c r="CU139" s="23" t="str">
        <f t="shared" ref="CU139" si="4419">MID($I$7,CU138,1)</f>
        <v/>
      </c>
      <c r="CV139" s="23" t="str">
        <f t="shared" ref="CV139" si="4420">MID($I$7,CV138,1)</f>
        <v/>
      </c>
      <c r="CW139" s="23" t="str">
        <f t="shared" ref="CW139" si="4421">MID($I$7,CW138,1)</f>
        <v/>
      </c>
      <c r="CX139" s="533">
        <f>CW138</f>
        <v>4400</v>
      </c>
    </row>
    <row r="140" spans="1:114">
      <c r="A140" s="533"/>
      <c r="B140" s="190" t="str">
        <f>IF(B139="","",IF(OR(B139="G",B139="C")=TRUE,"S",IF(OR(B139="A",B139="T")=TRUE,"W","/")))</f>
        <v/>
      </c>
      <c r="C140" s="23" t="str">
        <f t="shared" ref="C140:BN140" si="4422">IF(C139="","",IF(OR(C139="G",C139="C")=TRUE,"S",IF(OR(C139="A",C139="T")=TRUE,"W","/")))</f>
        <v/>
      </c>
      <c r="D140" s="23" t="str">
        <f t="shared" si="4422"/>
        <v/>
      </c>
      <c r="E140" s="23" t="str">
        <f t="shared" si="4422"/>
        <v/>
      </c>
      <c r="F140" s="23" t="str">
        <f t="shared" si="4422"/>
        <v/>
      </c>
      <c r="G140" s="23" t="str">
        <f t="shared" si="4422"/>
        <v/>
      </c>
      <c r="H140" s="23" t="str">
        <f t="shared" si="4422"/>
        <v/>
      </c>
      <c r="I140" s="23" t="str">
        <f t="shared" si="4422"/>
        <v/>
      </c>
      <c r="J140" s="23" t="str">
        <f t="shared" si="4422"/>
        <v/>
      </c>
      <c r="K140" s="23" t="str">
        <f t="shared" si="4422"/>
        <v/>
      </c>
      <c r="L140" s="23" t="str">
        <f t="shared" si="4422"/>
        <v/>
      </c>
      <c r="M140" s="23" t="str">
        <f t="shared" si="4422"/>
        <v/>
      </c>
      <c r="N140" s="23" t="str">
        <f t="shared" si="4422"/>
        <v/>
      </c>
      <c r="O140" s="23" t="str">
        <f t="shared" si="4422"/>
        <v/>
      </c>
      <c r="P140" s="23" t="str">
        <f t="shared" si="4422"/>
        <v/>
      </c>
      <c r="Q140" s="23" t="str">
        <f t="shared" si="4422"/>
        <v/>
      </c>
      <c r="R140" s="23" t="str">
        <f t="shared" si="4422"/>
        <v/>
      </c>
      <c r="S140" s="23" t="str">
        <f t="shared" si="4422"/>
        <v/>
      </c>
      <c r="T140" s="23" t="str">
        <f t="shared" si="4422"/>
        <v/>
      </c>
      <c r="U140" s="23" t="str">
        <f t="shared" si="4422"/>
        <v/>
      </c>
      <c r="V140" s="543" t="str">
        <f t="shared" si="4422"/>
        <v/>
      </c>
      <c r="W140" s="23" t="str">
        <f t="shared" si="4422"/>
        <v/>
      </c>
      <c r="X140" s="23" t="str">
        <f t="shared" si="4422"/>
        <v/>
      </c>
      <c r="Y140" s="23" t="str">
        <f t="shared" si="4422"/>
        <v/>
      </c>
      <c r="Z140" s="23" t="str">
        <f t="shared" si="4422"/>
        <v/>
      </c>
      <c r="AA140" s="23" t="str">
        <f t="shared" si="4422"/>
        <v/>
      </c>
      <c r="AB140" s="23" t="str">
        <f t="shared" si="4422"/>
        <v/>
      </c>
      <c r="AC140" s="23" t="str">
        <f t="shared" si="4422"/>
        <v/>
      </c>
      <c r="AD140" s="23" t="str">
        <f t="shared" si="4422"/>
        <v/>
      </c>
      <c r="AE140" s="23" t="str">
        <f t="shared" si="4422"/>
        <v/>
      </c>
      <c r="AF140" s="23" t="str">
        <f t="shared" si="4422"/>
        <v/>
      </c>
      <c r="AG140" s="23" t="str">
        <f t="shared" si="4422"/>
        <v/>
      </c>
      <c r="AH140" s="23" t="str">
        <f t="shared" si="4422"/>
        <v/>
      </c>
      <c r="AI140" s="23" t="str">
        <f t="shared" si="4422"/>
        <v/>
      </c>
      <c r="AJ140" s="23" t="str">
        <f t="shared" si="4422"/>
        <v/>
      </c>
      <c r="AK140" s="23" t="str">
        <f t="shared" si="4422"/>
        <v/>
      </c>
      <c r="AL140" s="23" t="str">
        <f t="shared" si="4422"/>
        <v/>
      </c>
      <c r="AM140" s="23" t="str">
        <f t="shared" si="4422"/>
        <v/>
      </c>
      <c r="AN140" s="23" t="str">
        <f t="shared" si="4422"/>
        <v/>
      </c>
      <c r="AO140" s="23" t="str">
        <f t="shared" si="4422"/>
        <v/>
      </c>
      <c r="AP140" s="543" t="str">
        <f t="shared" si="4422"/>
        <v/>
      </c>
      <c r="AQ140" s="10" t="str">
        <f t="shared" si="4422"/>
        <v/>
      </c>
      <c r="AR140" s="23" t="str">
        <f t="shared" si="4422"/>
        <v/>
      </c>
      <c r="AS140" s="23" t="str">
        <f t="shared" si="4422"/>
        <v/>
      </c>
      <c r="AT140" s="23" t="str">
        <f t="shared" si="4422"/>
        <v/>
      </c>
      <c r="AU140" s="23" t="str">
        <f t="shared" si="4422"/>
        <v/>
      </c>
      <c r="AV140" s="23" t="str">
        <f t="shared" si="4422"/>
        <v/>
      </c>
      <c r="AW140" s="23" t="str">
        <f t="shared" si="4422"/>
        <v/>
      </c>
      <c r="AX140" s="23" t="str">
        <f t="shared" si="4422"/>
        <v/>
      </c>
      <c r="AY140" s="23" t="str">
        <f t="shared" si="4422"/>
        <v/>
      </c>
      <c r="AZ140" s="23" t="str">
        <f t="shared" si="4422"/>
        <v/>
      </c>
      <c r="BA140" s="23" t="str">
        <f t="shared" si="4422"/>
        <v/>
      </c>
      <c r="BB140" s="23" t="str">
        <f t="shared" si="4422"/>
        <v/>
      </c>
      <c r="BC140" s="23" t="str">
        <f t="shared" si="4422"/>
        <v/>
      </c>
      <c r="BD140" s="23" t="str">
        <f t="shared" si="4422"/>
        <v/>
      </c>
      <c r="BE140" s="23" t="str">
        <f t="shared" si="4422"/>
        <v/>
      </c>
      <c r="BF140" s="23" t="str">
        <f t="shared" si="4422"/>
        <v/>
      </c>
      <c r="BG140" s="23" t="str">
        <f t="shared" si="4422"/>
        <v/>
      </c>
      <c r="BH140" s="23" t="str">
        <f t="shared" si="4422"/>
        <v/>
      </c>
      <c r="BI140" s="23" t="str">
        <f t="shared" si="4422"/>
        <v/>
      </c>
      <c r="BJ140" s="543" t="str">
        <f t="shared" si="4422"/>
        <v/>
      </c>
      <c r="BK140" s="10" t="str">
        <f t="shared" si="4422"/>
        <v/>
      </c>
      <c r="BL140" s="10" t="str">
        <f t="shared" si="4422"/>
        <v/>
      </c>
      <c r="BM140" s="10" t="str">
        <f t="shared" si="4422"/>
        <v/>
      </c>
      <c r="BN140" s="10" t="str">
        <f t="shared" si="4422"/>
        <v/>
      </c>
      <c r="BO140" s="10" t="str">
        <f t="shared" ref="BO140:CW140" si="4423">IF(BO139="","",IF(OR(BO139="G",BO139="C")=TRUE,"S",IF(OR(BO139="A",BO139="T")=TRUE,"W","/")))</f>
        <v/>
      </c>
      <c r="BP140" s="10" t="str">
        <f t="shared" si="4423"/>
        <v/>
      </c>
      <c r="BQ140" s="10" t="str">
        <f t="shared" si="4423"/>
        <v/>
      </c>
      <c r="BR140" s="10" t="str">
        <f t="shared" si="4423"/>
        <v/>
      </c>
      <c r="BS140" s="10" t="str">
        <f t="shared" si="4423"/>
        <v/>
      </c>
      <c r="BT140" s="10" t="str">
        <f t="shared" si="4423"/>
        <v/>
      </c>
      <c r="BU140" s="10" t="str">
        <f t="shared" si="4423"/>
        <v/>
      </c>
      <c r="BV140" s="10" t="str">
        <f t="shared" si="4423"/>
        <v/>
      </c>
      <c r="BW140" s="10" t="str">
        <f t="shared" si="4423"/>
        <v/>
      </c>
      <c r="BX140" s="10" t="str">
        <f t="shared" si="4423"/>
        <v/>
      </c>
      <c r="BY140" s="10" t="str">
        <f t="shared" si="4423"/>
        <v/>
      </c>
      <c r="BZ140" s="10" t="str">
        <f t="shared" si="4423"/>
        <v/>
      </c>
      <c r="CA140" s="10" t="str">
        <f t="shared" si="4423"/>
        <v/>
      </c>
      <c r="CB140" s="10" t="str">
        <f t="shared" si="4423"/>
        <v/>
      </c>
      <c r="CC140" s="546" t="str">
        <f t="shared" si="4423"/>
        <v/>
      </c>
      <c r="CD140" s="10" t="str">
        <f t="shared" si="4423"/>
        <v/>
      </c>
      <c r="CE140" s="10" t="str">
        <f t="shared" si="4423"/>
        <v/>
      </c>
      <c r="CF140" s="23" t="str">
        <f t="shared" si="4423"/>
        <v/>
      </c>
      <c r="CG140" s="23" t="str">
        <f t="shared" si="4423"/>
        <v/>
      </c>
      <c r="CH140" s="23" t="str">
        <f t="shared" si="4423"/>
        <v/>
      </c>
      <c r="CI140" s="23" t="str">
        <f t="shared" si="4423"/>
        <v/>
      </c>
      <c r="CJ140" s="23" t="str">
        <f t="shared" si="4423"/>
        <v/>
      </c>
      <c r="CK140" s="23" t="str">
        <f t="shared" si="4423"/>
        <v/>
      </c>
      <c r="CL140" s="23" t="str">
        <f t="shared" si="4423"/>
        <v/>
      </c>
      <c r="CM140" s="23" t="str">
        <f t="shared" si="4423"/>
        <v/>
      </c>
      <c r="CN140" s="23" t="str">
        <f t="shared" si="4423"/>
        <v/>
      </c>
      <c r="CO140" s="23" t="str">
        <f t="shared" si="4423"/>
        <v/>
      </c>
      <c r="CP140" s="23" t="str">
        <f t="shared" si="4423"/>
        <v/>
      </c>
      <c r="CQ140" s="23" t="str">
        <f t="shared" si="4423"/>
        <v/>
      </c>
      <c r="CR140" s="23" t="str">
        <f t="shared" si="4423"/>
        <v/>
      </c>
      <c r="CS140" s="23" t="str">
        <f t="shared" si="4423"/>
        <v/>
      </c>
      <c r="CT140" s="23" t="str">
        <f t="shared" si="4423"/>
        <v/>
      </c>
      <c r="CU140" s="23" t="str">
        <f t="shared" si="4423"/>
        <v/>
      </c>
      <c r="CV140" s="23" t="str">
        <f t="shared" si="4423"/>
        <v/>
      </c>
      <c r="CW140" s="23" t="str">
        <f t="shared" si="4423"/>
        <v/>
      </c>
      <c r="CX140" s="533"/>
    </row>
    <row r="141" spans="1:114" s="510" customFormat="1">
      <c r="A141" s="532"/>
      <c r="B141" s="530">
        <f>$A142</f>
        <v>4401</v>
      </c>
      <c r="C141" s="509">
        <f t="shared" ref="C141:AH141" si="4424">$A142+B$9</f>
        <v>4402</v>
      </c>
      <c r="D141" s="509">
        <f t="shared" si="4424"/>
        <v>4403</v>
      </c>
      <c r="E141" s="509">
        <f t="shared" si="4424"/>
        <v>4404</v>
      </c>
      <c r="F141" s="509">
        <f t="shared" si="4424"/>
        <v>4405</v>
      </c>
      <c r="G141" s="509">
        <f t="shared" si="4424"/>
        <v>4406</v>
      </c>
      <c r="H141" s="509">
        <f t="shared" si="4424"/>
        <v>4407</v>
      </c>
      <c r="I141" s="509">
        <f t="shared" si="4424"/>
        <v>4408</v>
      </c>
      <c r="J141" s="509">
        <f t="shared" si="4424"/>
        <v>4409</v>
      </c>
      <c r="K141" s="509">
        <f t="shared" si="4424"/>
        <v>4410</v>
      </c>
      <c r="L141" s="509">
        <f t="shared" si="4424"/>
        <v>4411</v>
      </c>
      <c r="M141" s="509">
        <f t="shared" si="4424"/>
        <v>4412</v>
      </c>
      <c r="N141" s="509">
        <f t="shared" si="4424"/>
        <v>4413</v>
      </c>
      <c r="O141" s="509">
        <f t="shared" si="4424"/>
        <v>4414</v>
      </c>
      <c r="P141" s="509">
        <f t="shared" si="4424"/>
        <v>4415</v>
      </c>
      <c r="Q141" s="509">
        <f t="shared" si="4424"/>
        <v>4416</v>
      </c>
      <c r="R141" s="509">
        <f t="shared" si="4424"/>
        <v>4417</v>
      </c>
      <c r="S141" s="509">
        <f t="shared" si="4424"/>
        <v>4418</v>
      </c>
      <c r="T141" s="509">
        <f t="shared" si="4424"/>
        <v>4419</v>
      </c>
      <c r="U141" s="509">
        <f t="shared" si="4424"/>
        <v>4420</v>
      </c>
      <c r="V141" s="544">
        <f t="shared" si="4424"/>
        <v>4421</v>
      </c>
      <c r="W141" s="509">
        <f t="shared" si="4424"/>
        <v>4422</v>
      </c>
      <c r="X141" s="509">
        <f t="shared" si="4424"/>
        <v>4423</v>
      </c>
      <c r="Y141" s="509">
        <f t="shared" si="4424"/>
        <v>4424</v>
      </c>
      <c r="Z141" s="509">
        <f t="shared" si="4424"/>
        <v>4425</v>
      </c>
      <c r="AA141" s="509">
        <f t="shared" si="4424"/>
        <v>4426</v>
      </c>
      <c r="AB141" s="509">
        <f t="shared" si="4424"/>
        <v>4427</v>
      </c>
      <c r="AC141" s="509">
        <f t="shared" si="4424"/>
        <v>4428</v>
      </c>
      <c r="AD141" s="509">
        <f t="shared" si="4424"/>
        <v>4429</v>
      </c>
      <c r="AE141" s="509">
        <f t="shared" si="4424"/>
        <v>4430</v>
      </c>
      <c r="AF141" s="509">
        <f t="shared" si="4424"/>
        <v>4431</v>
      </c>
      <c r="AG141" s="509">
        <f t="shared" si="4424"/>
        <v>4432</v>
      </c>
      <c r="AH141" s="509">
        <f t="shared" si="4424"/>
        <v>4433</v>
      </c>
      <c r="AI141" s="509">
        <f t="shared" ref="AI141:BN141" si="4425">$A142+AH$9</f>
        <v>4434</v>
      </c>
      <c r="AJ141" s="509">
        <f t="shared" si="4425"/>
        <v>4435</v>
      </c>
      <c r="AK141" s="509">
        <f t="shared" si="4425"/>
        <v>4436</v>
      </c>
      <c r="AL141" s="509">
        <f t="shared" si="4425"/>
        <v>4437</v>
      </c>
      <c r="AM141" s="509">
        <f t="shared" si="4425"/>
        <v>4438</v>
      </c>
      <c r="AN141" s="509">
        <f t="shared" si="4425"/>
        <v>4439</v>
      </c>
      <c r="AO141" s="509">
        <f t="shared" si="4425"/>
        <v>4440</v>
      </c>
      <c r="AP141" s="544">
        <f t="shared" si="4425"/>
        <v>4441</v>
      </c>
      <c r="AQ141" s="531">
        <f t="shared" si="4425"/>
        <v>4442</v>
      </c>
      <c r="AR141" s="509">
        <f t="shared" si="4425"/>
        <v>4443</v>
      </c>
      <c r="AS141" s="509">
        <f t="shared" si="4425"/>
        <v>4444</v>
      </c>
      <c r="AT141" s="509">
        <f t="shared" si="4425"/>
        <v>4445</v>
      </c>
      <c r="AU141" s="509">
        <f t="shared" si="4425"/>
        <v>4446</v>
      </c>
      <c r="AV141" s="509">
        <f t="shared" si="4425"/>
        <v>4447</v>
      </c>
      <c r="AW141" s="509">
        <f t="shared" si="4425"/>
        <v>4448</v>
      </c>
      <c r="AX141" s="509">
        <f t="shared" si="4425"/>
        <v>4449</v>
      </c>
      <c r="AY141" s="509">
        <f t="shared" si="4425"/>
        <v>4450</v>
      </c>
      <c r="AZ141" s="509">
        <f t="shared" si="4425"/>
        <v>4451</v>
      </c>
      <c r="BA141" s="509">
        <f t="shared" si="4425"/>
        <v>4452</v>
      </c>
      <c r="BB141" s="509">
        <f t="shared" si="4425"/>
        <v>4453</v>
      </c>
      <c r="BC141" s="509">
        <f t="shared" si="4425"/>
        <v>4454</v>
      </c>
      <c r="BD141" s="509">
        <f t="shared" si="4425"/>
        <v>4455</v>
      </c>
      <c r="BE141" s="509">
        <f t="shared" si="4425"/>
        <v>4456</v>
      </c>
      <c r="BF141" s="509">
        <f t="shared" si="4425"/>
        <v>4457</v>
      </c>
      <c r="BG141" s="509">
        <f t="shared" si="4425"/>
        <v>4458</v>
      </c>
      <c r="BH141" s="509">
        <f t="shared" si="4425"/>
        <v>4459</v>
      </c>
      <c r="BI141" s="509">
        <f t="shared" si="4425"/>
        <v>4460</v>
      </c>
      <c r="BJ141" s="544">
        <f t="shared" si="4425"/>
        <v>4461</v>
      </c>
      <c r="BK141" s="531">
        <f t="shared" si="4425"/>
        <v>4462</v>
      </c>
      <c r="BL141" s="531">
        <f t="shared" si="4425"/>
        <v>4463</v>
      </c>
      <c r="BM141" s="531">
        <f t="shared" si="4425"/>
        <v>4464</v>
      </c>
      <c r="BN141" s="531">
        <f t="shared" si="4425"/>
        <v>4465</v>
      </c>
      <c r="BO141" s="531">
        <f t="shared" ref="BO141:CT141" si="4426">$A142+BN$9</f>
        <v>4466</v>
      </c>
      <c r="BP141" s="531">
        <f t="shared" si="4426"/>
        <v>4467</v>
      </c>
      <c r="BQ141" s="531">
        <f t="shared" si="4426"/>
        <v>4468</v>
      </c>
      <c r="BR141" s="531">
        <f t="shared" si="4426"/>
        <v>4469</v>
      </c>
      <c r="BS141" s="531">
        <f t="shared" si="4426"/>
        <v>4470</v>
      </c>
      <c r="BT141" s="531">
        <f t="shared" si="4426"/>
        <v>4471</v>
      </c>
      <c r="BU141" s="531">
        <f t="shared" si="4426"/>
        <v>4472</v>
      </c>
      <c r="BV141" s="531">
        <f t="shared" si="4426"/>
        <v>4473</v>
      </c>
      <c r="BW141" s="531">
        <f t="shared" si="4426"/>
        <v>4474</v>
      </c>
      <c r="BX141" s="531">
        <f t="shared" si="4426"/>
        <v>4475</v>
      </c>
      <c r="BY141" s="531">
        <f t="shared" si="4426"/>
        <v>4476</v>
      </c>
      <c r="BZ141" s="531">
        <f t="shared" si="4426"/>
        <v>4477</v>
      </c>
      <c r="CA141" s="531">
        <f t="shared" si="4426"/>
        <v>4478</v>
      </c>
      <c r="CB141" s="531">
        <f t="shared" si="4426"/>
        <v>4479</v>
      </c>
      <c r="CC141" s="547">
        <f t="shared" si="4426"/>
        <v>4480</v>
      </c>
      <c r="CD141" s="531">
        <f t="shared" si="4426"/>
        <v>4481</v>
      </c>
      <c r="CE141" s="531">
        <f t="shared" si="4426"/>
        <v>4482</v>
      </c>
      <c r="CF141" s="509">
        <f t="shared" si="4426"/>
        <v>4483</v>
      </c>
      <c r="CG141" s="509">
        <f t="shared" si="4426"/>
        <v>4484</v>
      </c>
      <c r="CH141" s="509">
        <f t="shared" si="4426"/>
        <v>4485</v>
      </c>
      <c r="CI141" s="509">
        <f t="shared" si="4426"/>
        <v>4486</v>
      </c>
      <c r="CJ141" s="509">
        <f t="shared" si="4426"/>
        <v>4487</v>
      </c>
      <c r="CK141" s="509">
        <f t="shared" si="4426"/>
        <v>4488</v>
      </c>
      <c r="CL141" s="509">
        <f t="shared" si="4426"/>
        <v>4489</v>
      </c>
      <c r="CM141" s="509">
        <f t="shared" si="4426"/>
        <v>4490</v>
      </c>
      <c r="CN141" s="509">
        <f t="shared" si="4426"/>
        <v>4491</v>
      </c>
      <c r="CO141" s="509">
        <f t="shared" si="4426"/>
        <v>4492</v>
      </c>
      <c r="CP141" s="509">
        <f t="shared" si="4426"/>
        <v>4493</v>
      </c>
      <c r="CQ141" s="509">
        <f t="shared" si="4426"/>
        <v>4494</v>
      </c>
      <c r="CR141" s="509">
        <f t="shared" si="4426"/>
        <v>4495</v>
      </c>
      <c r="CS141" s="509">
        <f t="shared" si="4426"/>
        <v>4496</v>
      </c>
      <c r="CT141" s="509">
        <f t="shared" si="4426"/>
        <v>4497</v>
      </c>
      <c r="CU141" s="509">
        <f t="shared" ref="CU141:CW141" si="4427">$A142+CT$9</f>
        <v>4498</v>
      </c>
      <c r="CV141" s="509">
        <f t="shared" si="4427"/>
        <v>4499</v>
      </c>
      <c r="CW141" s="509">
        <f t="shared" si="4427"/>
        <v>4500</v>
      </c>
      <c r="CX141" s="532"/>
      <c r="CZ141" s="508"/>
      <c r="DE141" s="508"/>
      <c r="DF141" s="508"/>
      <c r="DG141" s="508"/>
      <c r="DH141" s="508"/>
      <c r="DI141" s="508"/>
      <c r="DJ141" s="508"/>
    </row>
    <row r="142" spans="1:114">
      <c r="A142" s="533">
        <v>4401</v>
      </c>
      <c r="B142" s="190" t="str">
        <f>MID($I$7,B141,1)</f>
        <v/>
      </c>
      <c r="C142" s="23" t="str">
        <f t="shared" ref="C142" si="4428">MID($I$7,C141,1)</f>
        <v/>
      </c>
      <c r="D142" s="23" t="str">
        <f t="shared" ref="D142" si="4429">MID($I$7,D141,1)</f>
        <v/>
      </c>
      <c r="E142" s="23" t="str">
        <f t="shared" ref="E142" si="4430">MID($I$7,E141,1)</f>
        <v/>
      </c>
      <c r="F142" s="23" t="str">
        <f t="shared" ref="F142" si="4431">MID($I$7,F141,1)</f>
        <v/>
      </c>
      <c r="G142" s="23" t="str">
        <f t="shared" ref="G142" si="4432">MID($I$7,G141,1)</f>
        <v/>
      </c>
      <c r="H142" s="23" t="str">
        <f t="shared" ref="H142" si="4433">MID($I$7,H141,1)</f>
        <v/>
      </c>
      <c r="I142" s="23" t="str">
        <f t="shared" ref="I142" si="4434">MID($I$7,I141,1)</f>
        <v/>
      </c>
      <c r="J142" s="23" t="str">
        <f t="shared" ref="J142" si="4435">MID($I$7,J141,1)</f>
        <v/>
      </c>
      <c r="K142" s="23" t="str">
        <f t="shared" ref="K142" si="4436">MID($I$7,K141,1)</f>
        <v/>
      </c>
      <c r="L142" s="23" t="str">
        <f t="shared" ref="L142" si="4437">MID($I$7,L141,1)</f>
        <v/>
      </c>
      <c r="M142" s="23" t="str">
        <f t="shared" ref="M142" si="4438">MID($I$7,M141,1)</f>
        <v/>
      </c>
      <c r="N142" s="23" t="str">
        <f t="shared" ref="N142" si="4439">MID($I$7,N141,1)</f>
        <v/>
      </c>
      <c r="O142" s="23" t="str">
        <f t="shared" ref="O142" si="4440">MID($I$7,O141,1)</f>
        <v/>
      </c>
      <c r="P142" s="23" t="str">
        <f t="shared" ref="P142" si="4441">MID($I$7,P141,1)</f>
        <v/>
      </c>
      <c r="Q142" s="23" t="str">
        <f t="shared" ref="Q142" si="4442">MID($I$7,Q141,1)</f>
        <v/>
      </c>
      <c r="R142" s="23" t="str">
        <f t="shared" ref="R142" si="4443">MID($I$7,R141,1)</f>
        <v/>
      </c>
      <c r="S142" s="23" t="str">
        <f t="shared" ref="S142" si="4444">MID($I$7,S141,1)</f>
        <v/>
      </c>
      <c r="T142" s="23" t="str">
        <f t="shared" ref="T142" si="4445">MID($I$7,T141,1)</f>
        <v/>
      </c>
      <c r="U142" s="23" t="str">
        <f t="shared" ref="U142" si="4446">MID($I$7,U141,1)</f>
        <v/>
      </c>
      <c r="V142" s="543" t="str">
        <f t="shared" ref="V142" si="4447">MID($I$7,V141,1)</f>
        <v/>
      </c>
      <c r="W142" s="23" t="str">
        <f t="shared" ref="W142" si="4448">MID($I$7,W141,1)</f>
        <v/>
      </c>
      <c r="X142" s="23" t="str">
        <f t="shared" ref="X142" si="4449">MID($I$7,X141,1)</f>
        <v/>
      </c>
      <c r="Y142" s="23" t="str">
        <f t="shared" ref="Y142" si="4450">MID($I$7,Y141,1)</f>
        <v/>
      </c>
      <c r="Z142" s="23" t="str">
        <f t="shared" ref="Z142" si="4451">MID($I$7,Z141,1)</f>
        <v/>
      </c>
      <c r="AA142" s="23" t="str">
        <f t="shared" ref="AA142" si="4452">MID($I$7,AA141,1)</f>
        <v/>
      </c>
      <c r="AB142" s="23" t="str">
        <f t="shared" ref="AB142" si="4453">MID($I$7,AB141,1)</f>
        <v/>
      </c>
      <c r="AC142" s="23" t="str">
        <f t="shared" ref="AC142" si="4454">MID($I$7,AC141,1)</f>
        <v/>
      </c>
      <c r="AD142" s="23" t="str">
        <f t="shared" ref="AD142" si="4455">MID($I$7,AD141,1)</f>
        <v/>
      </c>
      <c r="AE142" s="23" t="str">
        <f t="shared" ref="AE142" si="4456">MID($I$7,AE141,1)</f>
        <v/>
      </c>
      <c r="AF142" s="23" t="str">
        <f t="shared" ref="AF142" si="4457">MID($I$7,AF141,1)</f>
        <v/>
      </c>
      <c r="AG142" s="23" t="str">
        <f t="shared" ref="AG142" si="4458">MID($I$7,AG141,1)</f>
        <v/>
      </c>
      <c r="AH142" s="23" t="str">
        <f t="shared" ref="AH142" si="4459">MID($I$7,AH141,1)</f>
        <v/>
      </c>
      <c r="AI142" s="23" t="str">
        <f t="shared" ref="AI142" si="4460">MID($I$7,AI141,1)</f>
        <v/>
      </c>
      <c r="AJ142" s="23" t="str">
        <f t="shared" ref="AJ142" si="4461">MID($I$7,AJ141,1)</f>
        <v/>
      </c>
      <c r="AK142" s="23" t="str">
        <f t="shared" ref="AK142" si="4462">MID($I$7,AK141,1)</f>
        <v/>
      </c>
      <c r="AL142" s="23" t="str">
        <f t="shared" ref="AL142" si="4463">MID($I$7,AL141,1)</f>
        <v/>
      </c>
      <c r="AM142" s="23" t="str">
        <f t="shared" ref="AM142" si="4464">MID($I$7,AM141,1)</f>
        <v/>
      </c>
      <c r="AN142" s="23" t="str">
        <f t="shared" ref="AN142" si="4465">MID($I$7,AN141,1)</f>
        <v/>
      </c>
      <c r="AO142" s="23" t="str">
        <f t="shared" ref="AO142" si="4466">MID($I$7,AO141,1)</f>
        <v/>
      </c>
      <c r="AP142" s="543" t="str">
        <f t="shared" ref="AP142" si="4467">MID($I$7,AP141,1)</f>
        <v/>
      </c>
      <c r="AQ142" s="10" t="str">
        <f t="shared" ref="AQ142" si="4468">MID($I$7,AQ141,1)</f>
        <v/>
      </c>
      <c r="AR142" s="23" t="str">
        <f t="shared" ref="AR142" si="4469">MID($I$7,AR141,1)</f>
        <v/>
      </c>
      <c r="AS142" s="23" t="str">
        <f t="shared" ref="AS142" si="4470">MID($I$7,AS141,1)</f>
        <v/>
      </c>
      <c r="AT142" s="23" t="str">
        <f t="shared" ref="AT142" si="4471">MID($I$7,AT141,1)</f>
        <v/>
      </c>
      <c r="AU142" s="23" t="str">
        <f t="shared" ref="AU142" si="4472">MID($I$7,AU141,1)</f>
        <v/>
      </c>
      <c r="AV142" s="23" t="str">
        <f t="shared" ref="AV142" si="4473">MID($I$7,AV141,1)</f>
        <v/>
      </c>
      <c r="AW142" s="23" t="str">
        <f t="shared" ref="AW142" si="4474">MID($I$7,AW141,1)</f>
        <v/>
      </c>
      <c r="AX142" s="23" t="str">
        <f t="shared" ref="AX142" si="4475">MID($I$7,AX141,1)</f>
        <v/>
      </c>
      <c r="AY142" s="23" t="str">
        <f t="shared" ref="AY142" si="4476">MID($I$7,AY141,1)</f>
        <v/>
      </c>
      <c r="AZ142" s="23" t="str">
        <f t="shared" ref="AZ142" si="4477">MID($I$7,AZ141,1)</f>
        <v/>
      </c>
      <c r="BA142" s="23" t="str">
        <f t="shared" ref="BA142" si="4478">MID($I$7,BA141,1)</f>
        <v/>
      </c>
      <c r="BB142" s="23" t="str">
        <f t="shared" ref="BB142" si="4479">MID($I$7,BB141,1)</f>
        <v/>
      </c>
      <c r="BC142" s="23" t="str">
        <f t="shared" ref="BC142" si="4480">MID($I$7,BC141,1)</f>
        <v/>
      </c>
      <c r="BD142" s="23" t="str">
        <f t="shared" ref="BD142" si="4481">MID($I$7,BD141,1)</f>
        <v/>
      </c>
      <c r="BE142" s="23" t="str">
        <f t="shared" ref="BE142" si="4482">MID($I$7,BE141,1)</f>
        <v/>
      </c>
      <c r="BF142" s="23" t="str">
        <f t="shared" ref="BF142" si="4483">MID($I$7,BF141,1)</f>
        <v/>
      </c>
      <c r="BG142" s="23" t="str">
        <f t="shared" ref="BG142" si="4484">MID($I$7,BG141,1)</f>
        <v/>
      </c>
      <c r="BH142" s="23" t="str">
        <f t="shared" ref="BH142" si="4485">MID($I$7,BH141,1)</f>
        <v/>
      </c>
      <c r="BI142" s="23" t="str">
        <f t="shared" ref="BI142" si="4486">MID($I$7,BI141,1)</f>
        <v/>
      </c>
      <c r="BJ142" s="543" t="str">
        <f t="shared" ref="BJ142" si="4487">MID($I$7,BJ141,1)</f>
        <v/>
      </c>
      <c r="BK142" s="10" t="str">
        <f t="shared" ref="BK142" si="4488">MID($I$7,BK141,1)</f>
        <v/>
      </c>
      <c r="BL142" s="10" t="str">
        <f t="shared" ref="BL142" si="4489">MID($I$7,BL141,1)</f>
        <v/>
      </c>
      <c r="BM142" s="10" t="str">
        <f t="shared" ref="BM142" si="4490">MID($I$7,BM141,1)</f>
        <v/>
      </c>
      <c r="BN142" s="10" t="str">
        <f t="shared" ref="BN142" si="4491">MID($I$7,BN141,1)</f>
        <v/>
      </c>
      <c r="BO142" s="10" t="str">
        <f t="shared" ref="BO142" si="4492">MID($I$7,BO141,1)</f>
        <v/>
      </c>
      <c r="BP142" s="10" t="str">
        <f t="shared" ref="BP142" si="4493">MID($I$7,BP141,1)</f>
        <v/>
      </c>
      <c r="BQ142" s="10" t="str">
        <f t="shared" ref="BQ142" si="4494">MID($I$7,BQ141,1)</f>
        <v/>
      </c>
      <c r="BR142" s="10" t="str">
        <f t="shared" ref="BR142" si="4495">MID($I$7,BR141,1)</f>
        <v/>
      </c>
      <c r="BS142" s="10" t="str">
        <f t="shared" ref="BS142" si="4496">MID($I$7,BS141,1)</f>
        <v/>
      </c>
      <c r="BT142" s="10" t="str">
        <f t="shared" ref="BT142" si="4497">MID($I$7,BT141,1)</f>
        <v/>
      </c>
      <c r="BU142" s="10" t="str">
        <f t="shared" ref="BU142" si="4498">MID($I$7,BU141,1)</f>
        <v/>
      </c>
      <c r="BV142" s="10" t="str">
        <f t="shared" ref="BV142" si="4499">MID($I$7,BV141,1)</f>
        <v/>
      </c>
      <c r="BW142" s="10" t="str">
        <f t="shared" ref="BW142" si="4500">MID($I$7,BW141,1)</f>
        <v/>
      </c>
      <c r="BX142" s="10" t="str">
        <f t="shared" ref="BX142" si="4501">MID($I$7,BX141,1)</f>
        <v/>
      </c>
      <c r="BY142" s="10" t="str">
        <f t="shared" ref="BY142" si="4502">MID($I$7,BY141,1)</f>
        <v/>
      </c>
      <c r="BZ142" s="10" t="str">
        <f t="shared" ref="BZ142" si="4503">MID($I$7,BZ141,1)</f>
        <v/>
      </c>
      <c r="CA142" s="10" t="str">
        <f t="shared" ref="CA142" si="4504">MID($I$7,CA141,1)</f>
        <v/>
      </c>
      <c r="CB142" s="10" t="str">
        <f t="shared" ref="CB142" si="4505">MID($I$7,CB141,1)</f>
        <v/>
      </c>
      <c r="CC142" s="546" t="str">
        <f t="shared" ref="CC142" si="4506">MID($I$7,CC141,1)</f>
        <v/>
      </c>
      <c r="CD142" s="10" t="str">
        <f t="shared" ref="CD142" si="4507">MID($I$7,CD141,1)</f>
        <v/>
      </c>
      <c r="CE142" s="10" t="str">
        <f t="shared" ref="CE142" si="4508">MID($I$7,CE141,1)</f>
        <v/>
      </c>
      <c r="CF142" s="23" t="str">
        <f t="shared" ref="CF142" si="4509">MID($I$7,CF141,1)</f>
        <v/>
      </c>
      <c r="CG142" s="23" t="str">
        <f t="shared" ref="CG142" si="4510">MID($I$7,CG141,1)</f>
        <v/>
      </c>
      <c r="CH142" s="23" t="str">
        <f t="shared" ref="CH142" si="4511">MID($I$7,CH141,1)</f>
        <v/>
      </c>
      <c r="CI142" s="23" t="str">
        <f t="shared" ref="CI142" si="4512">MID($I$7,CI141,1)</f>
        <v/>
      </c>
      <c r="CJ142" s="23" t="str">
        <f t="shared" ref="CJ142" si="4513">MID($I$7,CJ141,1)</f>
        <v/>
      </c>
      <c r="CK142" s="23" t="str">
        <f t="shared" ref="CK142" si="4514">MID($I$7,CK141,1)</f>
        <v/>
      </c>
      <c r="CL142" s="23" t="str">
        <f t="shared" ref="CL142" si="4515">MID($I$7,CL141,1)</f>
        <v/>
      </c>
      <c r="CM142" s="23" t="str">
        <f t="shared" ref="CM142" si="4516">MID($I$7,CM141,1)</f>
        <v/>
      </c>
      <c r="CN142" s="23" t="str">
        <f t="shared" ref="CN142" si="4517">MID($I$7,CN141,1)</f>
        <v/>
      </c>
      <c r="CO142" s="23" t="str">
        <f t="shared" ref="CO142" si="4518">MID($I$7,CO141,1)</f>
        <v/>
      </c>
      <c r="CP142" s="23" t="str">
        <f t="shared" ref="CP142" si="4519">MID($I$7,CP141,1)</f>
        <v/>
      </c>
      <c r="CQ142" s="23" t="str">
        <f t="shared" ref="CQ142" si="4520">MID($I$7,CQ141,1)</f>
        <v/>
      </c>
      <c r="CR142" s="23" t="str">
        <f t="shared" ref="CR142" si="4521">MID($I$7,CR141,1)</f>
        <v/>
      </c>
      <c r="CS142" s="23" t="str">
        <f t="shared" ref="CS142" si="4522">MID($I$7,CS141,1)</f>
        <v/>
      </c>
      <c r="CT142" s="23" t="str">
        <f t="shared" ref="CT142" si="4523">MID($I$7,CT141,1)</f>
        <v/>
      </c>
      <c r="CU142" s="23" t="str">
        <f t="shared" ref="CU142" si="4524">MID($I$7,CU141,1)</f>
        <v/>
      </c>
      <c r="CV142" s="23" t="str">
        <f t="shared" ref="CV142" si="4525">MID($I$7,CV141,1)</f>
        <v/>
      </c>
      <c r="CW142" s="23" t="str">
        <f t="shared" ref="CW142" si="4526">MID($I$7,CW141,1)</f>
        <v/>
      </c>
      <c r="CX142" s="533">
        <f>CW141</f>
        <v>4500</v>
      </c>
    </row>
    <row r="143" spans="1:114">
      <c r="A143" s="533"/>
      <c r="B143" s="190" t="str">
        <f>IF(B142="","",IF(OR(B142="G",B142="C")=TRUE,"S",IF(OR(B142="A",B142="T")=TRUE,"W","/")))</f>
        <v/>
      </c>
      <c r="C143" s="23" t="str">
        <f t="shared" ref="C143:BN143" si="4527">IF(C142="","",IF(OR(C142="G",C142="C")=TRUE,"S",IF(OR(C142="A",C142="T")=TRUE,"W","/")))</f>
        <v/>
      </c>
      <c r="D143" s="23" t="str">
        <f t="shared" si="4527"/>
        <v/>
      </c>
      <c r="E143" s="23" t="str">
        <f t="shared" si="4527"/>
        <v/>
      </c>
      <c r="F143" s="23" t="str">
        <f t="shared" si="4527"/>
        <v/>
      </c>
      <c r="G143" s="23" t="str">
        <f t="shared" si="4527"/>
        <v/>
      </c>
      <c r="H143" s="23" t="str">
        <f t="shared" si="4527"/>
        <v/>
      </c>
      <c r="I143" s="23" t="str">
        <f t="shared" si="4527"/>
        <v/>
      </c>
      <c r="J143" s="23" t="str">
        <f t="shared" si="4527"/>
        <v/>
      </c>
      <c r="K143" s="23" t="str">
        <f t="shared" si="4527"/>
        <v/>
      </c>
      <c r="L143" s="23" t="str">
        <f t="shared" si="4527"/>
        <v/>
      </c>
      <c r="M143" s="23" t="str">
        <f t="shared" si="4527"/>
        <v/>
      </c>
      <c r="N143" s="23" t="str">
        <f t="shared" si="4527"/>
        <v/>
      </c>
      <c r="O143" s="23" t="str">
        <f t="shared" si="4527"/>
        <v/>
      </c>
      <c r="P143" s="23" t="str">
        <f t="shared" si="4527"/>
        <v/>
      </c>
      <c r="Q143" s="23" t="str">
        <f t="shared" si="4527"/>
        <v/>
      </c>
      <c r="R143" s="23" t="str">
        <f t="shared" si="4527"/>
        <v/>
      </c>
      <c r="S143" s="23" t="str">
        <f t="shared" si="4527"/>
        <v/>
      </c>
      <c r="T143" s="23" t="str">
        <f t="shared" si="4527"/>
        <v/>
      </c>
      <c r="U143" s="23" t="str">
        <f t="shared" si="4527"/>
        <v/>
      </c>
      <c r="V143" s="543" t="str">
        <f t="shared" si="4527"/>
        <v/>
      </c>
      <c r="W143" s="23" t="str">
        <f t="shared" si="4527"/>
        <v/>
      </c>
      <c r="X143" s="23" t="str">
        <f t="shared" si="4527"/>
        <v/>
      </c>
      <c r="Y143" s="23" t="str">
        <f t="shared" si="4527"/>
        <v/>
      </c>
      <c r="Z143" s="23" t="str">
        <f t="shared" si="4527"/>
        <v/>
      </c>
      <c r="AA143" s="23" t="str">
        <f t="shared" si="4527"/>
        <v/>
      </c>
      <c r="AB143" s="23" t="str">
        <f t="shared" si="4527"/>
        <v/>
      </c>
      <c r="AC143" s="23" t="str">
        <f t="shared" si="4527"/>
        <v/>
      </c>
      <c r="AD143" s="23" t="str">
        <f t="shared" si="4527"/>
        <v/>
      </c>
      <c r="AE143" s="23" t="str">
        <f t="shared" si="4527"/>
        <v/>
      </c>
      <c r="AF143" s="23" t="str">
        <f t="shared" si="4527"/>
        <v/>
      </c>
      <c r="AG143" s="23" t="str">
        <f t="shared" si="4527"/>
        <v/>
      </c>
      <c r="AH143" s="23" t="str">
        <f t="shared" si="4527"/>
        <v/>
      </c>
      <c r="AI143" s="23" t="str">
        <f t="shared" si="4527"/>
        <v/>
      </c>
      <c r="AJ143" s="23" t="str">
        <f t="shared" si="4527"/>
        <v/>
      </c>
      <c r="AK143" s="23" t="str">
        <f t="shared" si="4527"/>
        <v/>
      </c>
      <c r="AL143" s="23" t="str">
        <f t="shared" si="4527"/>
        <v/>
      </c>
      <c r="AM143" s="23" t="str">
        <f t="shared" si="4527"/>
        <v/>
      </c>
      <c r="AN143" s="23" t="str">
        <f t="shared" si="4527"/>
        <v/>
      </c>
      <c r="AO143" s="23" t="str">
        <f t="shared" si="4527"/>
        <v/>
      </c>
      <c r="AP143" s="543" t="str">
        <f t="shared" si="4527"/>
        <v/>
      </c>
      <c r="AQ143" s="10" t="str">
        <f t="shared" si="4527"/>
        <v/>
      </c>
      <c r="AR143" s="23" t="str">
        <f t="shared" si="4527"/>
        <v/>
      </c>
      <c r="AS143" s="23" t="str">
        <f t="shared" si="4527"/>
        <v/>
      </c>
      <c r="AT143" s="23" t="str">
        <f t="shared" si="4527"/>
        <v/>
      </c>
      <c r="AU143" s="23" t="str">
        <f t="shared" si="4527"/>
        <v/>
      </c>
      <c r="AV143" s="23" t="str">
        <f t="shared" si="4527"/>
        <v/>
      </c>
      <c r="AW143" s="23" t="str">
        <f t="shared" si="4527"/>
        <v/>
      </c>
      <c r="AX143" s="23" t="str">
        <f t="shared" si="4527"/>
        <v/>
      </c>
      <c r="AY143" s="23" t="str">
        <f t="shared" si="4527"/>
        <v/>
      </c>
      <c r="AZ143" s="23" t="str">
        <f t="shared" si="4527"/>
        <v/>
      </c>
      <c r="BA143" s="23" t="str">
        <f t="shared" si="4527"/>
        <v/>
      </c>
      <c r="BB143" s="23" t="str">
        <f t="shared" si="4527"/>
        <v/>
      </c>
      <c r="BC143" s="23" t="str">
        <f t="shared" si="4527"/>
        <v/>
      </c>
      <c r="BD143" s="23" t="str">
        <f t="shared" si="4527"/>
        <v/>
      </c>
      <c r="BE143" s="23" t="str">
        <f t="shared" si="4527"/>
        <v/>
      </c>
      <c r="BF143" s="23" t="str">
        <f t="shared" si="4527"/>
        <v/>
      </c>
      <c r="BG143" s="23" t="str">
        <f t="shared" si="4527"/>
        <v/>
      </c>
      <c r="BH143" s="23" t="str">
        <f t="shared" si="4527"/>
        <v/>
      </c>
      <c r="BI143" s="23" t="str">
        <f t="shared" si="4527"/>
        <v/>
      </c>
      <c r="BJ143" s="543" t="str">
        <f t="shared" si="4527"/>
        <v/>
      </c>
      <c r="BK143" s="10" t="str">
        <f t="shared" si="4527"/>
        <v/>
      </c>
      <c r="BL143" s="10" t="str">
        <f t="shared" si="4527"/>
        <v/>
      </c>
      <c r="BM143" s="10" t="str">
        <f t="shared" si="4527"/>
        <v/>
      </c>
      <c r="BN143" s="10" t="str">
        <f t="shared" si="4527"/>
        <v/>
      </c>
      <c r="BO143" s="10" t="str">
        <f t="shared" ref="BO143:CW143" si="4528">IF(BO142="","",IF(OR(BO142="G",BO142="C")=TRUE,"S",IF(OR(BO142="A",BO142="T")=TRUE,"W","/")))</f>
        <v/>
      </c>
      <c r="BP143" s="10" t="str">
        <f t="shared" si="4528"/>
        <v/>
      </c>
      <c r="BQ143" s="10" t="str">
        <f t="shared" si="4528"/>
        <v/>
      </c>
      <c r="BR143" s="10" t="str">
        <f t="shared" si="4528"/>
        <v/>
      </c>
      <c r="BS143" s="10" t="str">
        <f t="shared" si="4528"/>
        <v/>
      </c>
      <c r="BT143" s="10" t="str">
        <f t="shared" si="4528"/>
        <v/>
      </c>
      <c r="BU143" s="10" t="str">
        <f t="shared" si="4528"/>
        <v/>
      </c>
      <c r="BV143" s="10" t="str">
        <f t="shared" si="4528"/>
        <v/>
      </c>
      <c r="BW143" s="10" t="str">
        <f t="shared" si="4528"/>
        <v/>
      </c>
      <c r="BX143" s="10" t="str">
        <f t="shared" si="4528"/>
        <v/>
      </c>
      <c r="BY143" s="10" t="str">
        <f t="shared" si="4528"/>
        <v/>
      </c>
      <c r="BZ143" s="10" t="str">
        <f t="shared" si="4528"/>
        <v/>
      </c>
      <c r="CA143" s="10" t="str">
        <f t="shared" si="4528"/>
        <v/>
      </c>
      <c r="CB143" s="10" t="str">
        <f t="shared" si="4528"/>
        <v/>
      </c>
      <c r="CC143" s="546" t="str">
        <f t="shared" si="4528"/>
        <v/>
      </c>
      <c r="CD143" s="10" t="str">
        <f t="shared" si="4528"/>
        <v/>
      </c>
      <c r="CE143" s="10" t="str">
        <f t="shared" si="4528"/>
        <v/>
      </c>
      <c r="CF143" s="23" t="str">
        <f t="shared" si="4528"/>
        <v/>
      </c>
      <c r="CG143" s="23" t="str">
        <f t="shared" si="4528"/>
        <v/>
      </c>
      <c r="CH143" s="23" t="str">
        <f t="shared" si="4528"/>
        <v/>
      </c>
      <c r="CI143" s="23" t="str">
        <f t="shared" si="4528"/>
        <v/>
      </c>
      <c r="CJ143" s="23" t="str">
        <f t="shared" si="4528"/>
        <v/>
      </c>
      <c r="CK143" s="23" t="str">
        <f t="shared" si="4528"/>
        <v/>
      </c>
      <c r="CL143" s="23" t="str">
        <f t="shared" si="4528"/>
        <v/>
      </c>
      <c r="CM143" s="23" t="str">
        <f t="shared" si="4528"/>
        <v/>
      </c>
      <c r="CN143" s="23" t="str">
        <f t="shared" si="4528"/>
        <v/>
      </c>
      <c r="CO143" s="23" t="str">
        <f t="shared" si="4528"/>
        <v/>
      </c>
      <c r="CP143" s="23" t="str">
        <f t="shared" si="4528"/>
        <v/>
      </c>
      <c r="CQ143" s="23" t="str">
        <f t="shared" si="4528"/>
        <v/>
      </c>
      <c r="CR143" s="23" t="str">
        <f t="shared" si="4528"/>
        <v/>
      </c>
      <c r="CS143" s="23" t="str">
        <f t="shared" si="4528"/>
        <v/>
      </c>
      <c r="CT143" s="23" t="str">
        <f t="shared" si="4528"/>
        <v/>
      </c>
      <c r="CU143" s="23" t="str">
        <f t="shared" si="4528"/>
        <v/>
      </c>
      <c r="CV143" s="23" t="str">
        <f t="shared" si="4528"/>
        <v/>
      </c>
      <c r="CW143" s="23" t="str">
        <f t="shared" si="4528"/>
        <v/>
      </c>
      <c r="CX143" s="533"/>
    </row>
    <row r="144" spans="1:114" s="510" customFormat="1">
      <c r="A144" s="532"/>
      <c r="B144" s="530">
        <f>$A145</f>
        <v>4501</v>
      </c>
      <c r="C144" s="509">
        <f t="shared" ref="C144:AH144" si="4529">$A145+B$9</f>
        <v>4502</v>
      </c>
      <c r="D144" s="509">
        <f t="shared" si="4529"/>
        <v>4503</v>
      </c>
      <c r="E144" s="509">
        <f t="shared" si="4529"/>
        <v>4504</v>
      </c>
      <c r="F144" s="509">
        <f t="shared" si="4529"/>
        <v>4505</v>
      </c>
      <c r="G144" s="509">
        <f t="shared" si="4529"/>
        <v>4506</v>
      </c>
      <c r="H144" s="509">
        <f t="shared" si="4529"/>
        <v>4507</v>
      </c>
      <c r="I144" s="509">
        <f t="shared" si="4529"/>
        <v>4508</v>
      </c>
      <c r="J144" s="509">
        <f t="shared" si="4529"/>
        <v>4509</v>
      </c>
      <c r="K144" s="509">
        <f t="shared" si="4529"/>
        <v>4510</v>
      </c>
      <c r="L144" s="509">
        <f t="shared" si="4529"/>
        <v>4511</v>
      </c>
      <c r="M144" s="509">
        <f t="shared" si="4529"/>
        <v>4512</v>
      </c>
      <c r="N144" s="509">
        <f t="shared" si="4529"/>
        <v>4513</v>
      </c>
      <c r="O144" s="509">
        <f t="shared" si="4529"/>
        <v>4514</v>
      </c>
      <c r="P144" s="509">
        <f t="shared" si="4529"/>
        <v>4515</v>
      </c>
      <c r="Q144" s="509">
        <f t="shared" si="4529"/>
        <v>4516</v>
      </c>
      <c r="R144" s="509">
        <f t="shared" si="4529"/>
        <v>4517</v>
      </c>
      <c r="S144" s="509">
        <f t="shared" si="4529"/>
        <v>4518</v>
      </c>
      <c r="T144" s="509">
        <f t="shared" si="4529"/>
        <v>4519</v>
      </c>
      <c r="U144" s="509">
        <f t="shared" si="4529"/>
        <v>4520</v>
      </c>
      <c r="V144" s="544">
        <f t="shared" si="4529"/>
        <v>4521</v>
      </c>
      <c r="W144" s="509">
        <f t="shared" si="4529"/>
        <v>4522</v>
      </c>
      <c r="X144" s="509">
        <f t="shared" si="4529"/>
        <v>4523</v>
      </c>
      <c r="Y144" s="509">
        <f t="shared" si="4529"/>
        <v>4524</v>
      </c>
      <c r="Z144" s="509">
        <f t="shared" si="4529"/>
        <v>4525</v>
      </c>
      <c r="AA144" s="509">
        <f t="shared" si="4529"/>
        <v>4526</v>
      </c>
      <c r="AB144" s="509">
        <f t="shared" si="4529"/>
        <v>4527</v>
      </c>
      <c r="AC144" s="509">
        <f t="shared" si="4529"/>
        <v>4528</v>
      </c>
      <c r="AD144" s="509">
        <f t="shared" si="4529"/>
        <v>4529</v>
      </c>
      <c r="AE144" s="509">
        <f t="shared" si="4529"/>
        <v>4530</v>
      </c>
      <c r="AF144" s="509">
        <f t="shared" si="4529"/>
        <v>4531</v>
      </c>
      <c r="AG144" s="509">
        <f t="shared" si="4529"/>
        <v>4532</v>
      </c>
      <c r="AH144" s="509">
        <f t="shared" si="4529"/>
        <v>4533</v>
      </c>
      <c r="AI144" s="509">
        <f t="shared" ref="AI144:BN144" si="4530">$A145+AH$9</f>
        <v>4534</v>
      </c>
      <c r="AJ144" s="509">
        <f t="shared" si="4530"/>
        <v>4535</v>
      </c>
      <c r="AK144" s="509">
        <f t="shared" si="4530"/>
        <v>4536</v>
      </c>
      <c r="AL144" s="509">
        <f t="shared" si="4530"/>
        <v>4537</v>
      </c>
      <c r="AM144" s="509">
        <f t="shared" si="4530"/>
        <v>4538</v>
      </c>
      <c r="AN144" s="509">
        <f t="shared" si="4530"/>
        <v>4539</v>
      </c>
      <c r="AO144" s="509">
        <f t="shared" si="4530"/>
        <v>4540</v>
      </c>
      <c r="AP144" s="544">
        <f t="shared" si="4530"/>
        <v>4541</v>
      </c>
      <c r="AQ144" s="531">
        <f t="shared" si="4530"/>
        <v>4542</v>
      </c>
      <c r="AR144" s="509">
        <f t="shared" si="4530"/>
        <v>4543</v>
      </c>
      <c r="AS144" s="509">
        <f t="shared" si="4530"/>
        <v>4544</v>
      </c>
      <c r="AT144" s="509">
        <f t="shared" si="4530"/>
        <v>4545</v>
      </c>
      <c r="AU144" s="509">
        <f t="shared" si="4530"/>
        <v>4546</v>
      </c>
      <c r="AV144" s="509">
        <f t="shared" si="4530"/>
        <v>4547</v>
      </c>
      <c r="AW144" s="509">
        <f t="shared" si="4530"/>
        <v>4548</v>
      </c>
      <c r="AX144" s="509">
        <f t="shared" si="4530"/>
        <v>4549</v>
      </c>
      <c r="AY144" s="509">
        <f t="shared" si="4530"/>
        <v>4550</v>
      </c>
      <c r="AZ144" s="509">
        <f t="shared" si="4530"/>
        <v>4551</v>
      </c>
      <c r="BA144" s="509">
        <f t="shared" si="4530"/>
        <v>4552</v>
      </c>
      <c r="BB144" s="509">
        <f t="shared" si="4530"/>
        <v>4553</v>
      </c>
      <c r="BC144" s="509">
        <f t="shared" si="4530"/>
        <v>4554</v>
      </c>
      <c r="BD144" s="509">
        <f t="shared" si="4530"/>
        <v>4555</v>
      </c>
      <c r="BE144" s="509">
        <f t="shared" si="4530"/>
        <v>4556</v>
      </c>
      <c r="BF144" s="509">
        <f t="shared" si="4530"/>
        <v>4557</v>
      </c>
      <c r="BG144" s="509">
        <f t="shared" si="4530"/>
        <v>4558</v>
      </c>
      <c r="BH144" s="509">
        <f t="shared" si="4530"/>
        <v>4559</v>
      </c>
      <c r="BI144" s="509">
        <f t="shared" si="4530"/>
        <v>4560</v>
      </c>
      <c r="BJ144" s="544">
        <f t="shared" si="4530"/>
        <v>4561</v>
      </c>
      <c r="BK144" s="531">
        <f t="shared" si="4530"/>
        <v>4562</v>
      </c>
      <c r="BL144" s="531">
        <f t="shared" si="4530"/>
        <v>4563</v>
      </c>
      <c r="BM144" s="531">
        <f t="shared" si="4530"/>
        <v>4564</v>
      </c>
      <c r="BN144" s="531">
        <f t="shared" si="4530"/>
        <v>4565</v>
      </c>
      <c r="BO144" s="531">
        <f t="shared" ref="BO144:CT144" si="4531">$A145+BN$9</f>
        <v>4566</v>
      </c>
      <c r="BP144" s="531">
        <f t="shared" si="4531"/>
        <v>4567</v>
      </c>
      <c r="BQ144" s="531">
        <f t="shared" si="4531"/>
        <v>4568</v>
      </c>
      <c r="BR144" s="531">
        <f t="shared" si="4531"/>
        <v>4569</v>
      </c>
      <c r="BS144" s="531">
        <f t="shared" si="4531"/>
        <v>4570</v>
      </c>
      <c r="BT144" s="531">
        <f t="shared" si="4531"/>
        <v>4571</v>
      </c>
      <c r="BU144" s="531">
        <f t="shared" si="4531"/>
        <v>4572</v>
      </c>
      <c r="BV144" s="531">
        <f t="shared" si="4531"/>
        <v>4573</v>
      </c>
      <c r="BW144" s="531">
        <f t="shared" si="4531"/>
        <v>4574</v>
      </c>
      <c r="BX144" s="531">
        <f t="shared" si="4531"/>
        <v>4575</v>
      </c>
      <c r="BY144" s="531">
        <f t="shared" si="4531"/>
        <v>4576</v>
      </c>
      <c r="BZ144" s="531">
        <f t="shared" si="4531"/>
        <v>4577</v>
      </c>
      <c r="CA144" s="531">
        <f t="shared" si="4531"/>
        <v>4578</v>
      </c>
      <c r="CB144" s="531">
        <f t="shared" si="4531"/>
        <v>4579</v>
      </c>
      <c r="CC144" s="547">
        <f t="shared" si="4531"/>
        <v>4580</v>
      </c>
      <c r="CD144" s="531">
        <f t="shared" si="4531"/>
        <v>4581</v>
      </c>
      <c r="CE144" s="531">
        <f t="shared" si="4531"/>
        <v>4582</v>
      </c>
      <c r="CF144" s="509">
        <f t="shared" si="4531"/>
        <v>4583</v>
      </c>
      <c r="CG144" s="509">
        <f t="shared" si="4531"/>
        <v>4584</v>
      </c>
      <c r="CH144" s="509">
        <f t="shared" si="4531"/>
        <v>4585</v>
      </c>
      <c r="CI144" s="509">
        <f t="shared" si="4531"/>
        <v>4586</v>
      </c>
      <c r="CJ144" s="509">
        <f t="shared" si="4531"/>
        <v>4587</v>
      </c>
      <c r="CK144" s="509">
        <f t="shared" si="4531"/>
        <v>4588</v>
      </c>
      <c r="CL144" s="509">
        <f t="shared" si="4531"/>
        <v>4589</v>
      </c>
      <c r="CM144" s="509">
        <f t="shared" si="4531"/>
        <v>4590</v>
      </c>
      <c r="CN144" s="509">
        <f t="shared" si="4531"/>
        <v>4591</v>
      </c>
      <c r="CO144" s="509">
        <f t="shared" si="4531"/>
        <v>4592</v>
      </c>
      <c r="CP144" s="509">
        <f t="shared" si="4531"/>
        <v>4593</v>
      </c>
      <c r="CQ144" s="509">
        <f t="shared" si="4531"/>
        <v>4594</v>
      </c>
      <c r="CR144" s="509">
        <f t="shared" si="4531"/>
        <v>4595</v>
      </c>
      <c r="CS144" s="509">
        <f t="shared" si="4531"/>
        <v>4596</v>
      </c>
      <c r="CT144" s="509">
        <f t="shared" si="4531"/>
        <v>4597</v>
      </c>
      <c r="CU144" s="509">
        <f t="shared" ref="CU144:CW144" si="4532">$A145+CT$9</f>
        <v>4598</v>
      </c>
      <c r="CV144" s="509">
        <f t="shared" si="4532"/>
        <v>4599</v>
      </c>
      <c r="CW144" s="509">
        <f t="shared" si="4532"/>
        <v>4600</v>
      </c>
      <c r="CX144" s="532"/>
      <c r="CZ144" s="508"/>
      <c r="DE144" s="508"/>
      <c r="DF144" s="508"/>
      <c r="DG144" s="508"/>
      <c r="DH144" s="508"/>
      <c r="DI144" s="508"/>
      <c r="DJ144" s="508"/>
    </row>
    <row r="145" spans="1:114">
      <c r="A145" s="533">
        <v>4501</v>
      </c>
      <c r="B145" s="190" t="str">
        <f>MID($I$7,B144,1)</f>
        <v/>
      </c>
      <c r="C145" s="23" t="str">
        <f t="shared" ref="C145" si="4533">MID($I$7,C144,1)</f>
        <v/>
      </c>
      <c r="D145" s="23" t="str">
        <f t="shared" ref="D145" si="4534">MID($I$7,D144,1)</f>
        <v/>
      </c>
      <c r="E145" s="23" t="str">
        <f t="shared" ref="E145" si="4535">MID($I$7,E144,1)</f>
        <v/>
      </c>
      <c r="F145" s="23" t="str">
        <f t="shared" ref="F145" si="4536">MID($I$7,F144,1)</f>
        <v/>
      </c>
      <c r="G145" s="23" t="str">
        <f t="shared" ref="G145" si="4537">MID($I$7,G144,1)</f>
        <v/>
      </c>
      <c r="H145" s="23" t="str">
        <f t="shared" ref="H145" si="4538">MID($I$7,H144,1)</f>
        <v/>
      </c>
      <c r="I145" s="23" t="str">
        <f t="shared" ref="I145" si="4539">MID($I$7,I144,1)</f>
        <v/>
      </c>
      <c r="J145" s="23" t="str">
        <f t="shared" ref="J145" si="4540">MID($I$7,J144,1)</f>
        <v/>
      </c>
      <c r="K145" s="23" t="str">
        <f t="shared" ref="K145" si="4541">MID($I$7,K144,1)</f>
        <v/>
      </c>
      <c r="L145" s="23" t="str">
        <f t="shared" ref="L145" si="4542">MID($I$7,L144,1)</f>
        <v/>
      </c>
      <c r="M145" s="23" t="str">
        <f t="shared" ref="M145" si="4543">MID($I$7,M144,1)</f>
        <v/>
      </c>
      <c r="N145" s="23" t="str">
        <f t="shared" ref="N145" si="4544">MID($I$7,N144,1)</f>
        <v/>
      </c>
      <c r="O145" s="23" t="str">
        <f t="shared" ref="O145" si="4545">MID($I$7,O144,1)</f>
        <v/>
      </c>
      <c r="P145" s="23" t="str">
        <f t="shared" ref="P145" si="4546">MID($I$7,P144,1)</f>
        <v/>
      </c>
      <c r="Q145" s="23" t="str">
        <f t="shared" ref="Q145" si="4547">MID($I$7,Q144,1)</f>
        <v/>
      </c>
      <c r="R145" s="23" t="str">
        <f t="shared" ref="R145" si="4548">MID($I$7,R144,1)</f>
        <v/>
      </c>
      <c r="S145" s="23" t="str">
        <f t="shared" ref="S145" si="4549">MID($I$7,S144,1)</f>
        <v/>
      </c>
      <c r="T145" s="23" t="str">
        <f t="shared" ref="T145" si="4550">MID($I$7,T144,1)</f>
        <v/>
      </c>
      <c r="U145" s="23" t="str">
        <f t="shared" ref="U145" si="4551">MID($I$7,U144,1)</f>
        <v/>
      </c>
      <c r="V145" s="543" t="str">
        <f t="shared" ref="V145" si="4552">MID($I$7,V144,1)</f>
        <v/>
      </c>
      <c r="W145" s="23" t="str">
        <f t="shared" ref="W145" si="4553">MID($I$7,W144,1)</f>
        <v/>
      </c>
      <c r="X145" s="23" t="str">
        <f t="shared" ref="X145" si="4554">MID($I$7,X144,1)</f>
        <v/>
      </c>
      <c r="Y145" s="23" t="str">
        <f t="shared" ref="Y145" si="4555">MID($I$7,Y144,1)</f>
        <v/>
      </c>
      <c r="Z145" s="23" t="str">
        <f t="shared" ref="Z145" si="4556">MID($I$7,Z144,1)</f>
        <v/>
      </c>
      <c r="AA145" s="23" t="str">
        <f t="shared" ref="AA145" si="4557">MID($I$7,AA144,1)</f>
        <v/>
      </c>
      <c r="AB145" s="23" t="str">
        <f t="shared" ref="AB145" si="4558">MID($I$7,AB144,1)</f>
        <v/>
      </c>
      <c r="AC145" s="23" t="str">
        <f t="shared" ref="AC145" si="4559">MID($I$7,AC144,1)</f>
        <v/>
      </c>
      <c r="AD145" s="23" t="str">
        <f t="shared" ref="AD145" si="4560">MID($I$7,AD144,1)</f>
        <v/>
      </c>
      <c r="AE145" s="23" t="str">
        <f t="shared" ref="AE145" si="4561">MID($I$7,AE144,1)</f>
        <v/>
      </c>
      <c r="AF145" s="23" t="str">
        <f t="shared" ref="AF145" si="4562">MID($I$7,AF144,1)</f>
        <v/>
      </c>
      <c r="AG145" s="23" t="str">
        <f t="shared" ref="AG145" si="4563">MID($I$7,AG144,1)</f>
        <v/>
      </c>
      <c r="AH145" s="23" t="str">
        <f t="shared" ref="AH145" si="4564">MID($I$7,AH144,1)</f>
        <v/>
      </c>
      <c r="AI145" s="23" t="str">
        <f t="shared" ref="AI145" si="4565">MID($I$7,AI144,1)</f>
        <v/>
      </c>
      <c r="AJ145" s="23" t="str">
        <f t="shared" ref="AJ145" si="4566">MID($I$7,AJ144,1)</f>
        <v/>
      </c>
      <c r="AK145" s="23" t="str">
        <f t="shared" ref="AK145" si="4567">MID($I$7,AK144,1)</f>
        <v/>
      </c>
      <c r="AL145" s="23" t="str">
        <f t="shared" ref="AL145" si="4568">MID($I$7,AL144,1)</f>
        <v/>
      </c>
      <c r="AM145" s="23" t="str">
        <f t="shared" ref="AM145" si="4569">MID($I$7,AM144,1)</f>
        <v/>
      </c>
      <c r="AN145" s="23" t="str">
        <f t="shared" ref="AN145" si="4570">MID($I$7,AN144,1)</f>
        <v/>
      </c>
      <c r="AO145" s="23" t="str">
        <f t="shared" ref="AO145" si="4571">MID($I$7,AO144,1)</f>
        <v/>
      </c>
      <c r="AP145" s="543" t="str">
        <f t="shared" ref="AP145" si="4572">MID($I$7,AP144,1)</f>
        <v/>
      </c>
      <c r="AQ145" s="10" t="str">
        <f t="shared" ref="AQ145" si="4573">MID($I$7,AQ144,1)</f>
        <v/>
      </c>
      <c r="AR145" s="23" t="str">
        <f t="shared" ref="AR145" si="4574">MID($I$7,AR144,1)</f>
        <v/>
      </c>
      <c r="AS145" s="23" t="str">
        <f t="shared" ref="AS145" si="4575">MID($I$7,AS144,1)</f>
        <v/>
      </c>
      <c r="AT145" s="23" t="str">
        <f t="shared" ref="AT145" si="4576">MID($I$7,AT144,1)</f>
        <v/>
      </c>
      <c r="AU145" s="23" t="str">
        <f t="shared" ref="AU145" si="4577">MID($I$7,AU144,1)</f>
        <v/>
      </c>
      <c r="AV145" s="23" t="str">
        <f t="shared" ref="AV145" si="4578">MID($I$7,AV144,1)</f>
        <v/>
      </c>
      <c r="AW145" s="23" t="str">
        <f t="shared" ref="AW145" si="4579">MID($I$7,AW144,1)</f>
        <v/>
      </c>
      <c r="AX145" s="23" t="str">
        <f t="shared" ref="AX145" si="4580">MID($I$7,AX144,1)</f>
        <v/>
      </c>
      <c r="AY145" s="23" t="str">
        <f t="shared" ref="AY145" si="4581">MID($I$7,AY144,1)</f>
        <v/>
      </c>
      <c r="AZ145" s="23" t="str">
        <f t="shared" ref="AZ145" si="4582">MID($I$7,AZ144,1)</f>
        <v/>
      </c>
      <c r="BA145" s="23" t="str">
        <f t="shared" ref="BA145" si="4583">MID($I$7,BA144,1)</f>
        <v/>
      </c>
      <c r="BB145" s="23" t="str">
        <f t="shared" ref="BB145" si="4584">MID($I$7,BB144,1)</f>
        <v/>
      </c>
      <c r="BC145" s="23" t="str">
        <f t="shared" ref="BC145" si="4585">MID($I$7,BC144,1)</f>
        <v/>
      </c>
      <c r="BD145" s="23" t="str">
        <f t="shared" ref="BD145" si="4586">MID($I$7,BD144,1)</f>
        <v/>
      </c>
      <c r="BE145" s="23" t="str">
        <f t="shared" ref="BE145" si="4587">MID($I$7,BE144,1)</f>
        <v/>
      </c>
      <c r="BF145" s="23" t="str">
        <f t="shared" ref="BF145" si="4588">MID($I$7,BF144,1)</f>
        <v/>
      </c>
      <c r="BG145" s="23" t="str">
        <f t="shared" ref="BG145" si="4589">MID($I$7,BG144,1)</f>
        <v/>
      </c>
      <c r="BH145" s="23" t="str">
        <f t="shared" ref="BH145" si="4590">MID($I$7,BH144,1)</f>
        <v/>
      </c>
      <c r="BI145" s="23" t="str">
        <f t="shared" ref="BI145" si="4591">MID($I$7,BI144,1)</f>
        <v/>
      </c>
      <c r="BJ145" s="543" t="str">
        <f t="shared" ref="BJ145" si="4592">MID($I$7,BJ144,1)</f>
        <v/>
      </c>
      <c r="BK145" s="10" t="str">
        <f t="shared" ref="BK145" si="4593">MID($I$7,BK144,1)</f>
        <v/>
      </c>
      <c r="BL145" s="10" t="str">
        <f t="shared" ref="BL145" si="4594">MID($I$7,BL144,1)</f>
        <v/>
      </c>
      <c r="BM145" s="10" t="str">
        <f t="shared" ref="BM145" si="4595">MID($I$7,BM144,1)</f>
        <v/>
      </c>
      <c r="BN145" s="10" t="str">
        <f t="shared" ref="BN145" si="4596">MID($I$7,BN144,1)</f>
        <v/>
      </c>
      <c r="BO145" s="10" t="str">
        <f t="shared" ref="BO145" si="4597">MID($I$7,BO144,1)</f>
        <v/>
      </c>
      <c r="BP145" s="10" t="str">
        <f t="shared" ref="BP145" si="4598">MID($I$7,BP144,1)</f>
        <v/>
      </c>
      <c r="BQ145" s="10" t="str">
        <f t="shared" ref="BQ145" si="4599">MID($I$7,BQ144,1)</f>
        <v/>
      </c>
      <c r="BR145" s="10" t="str">
        <f t="shared" ref="BR145" si="4600">MID($I$7,BR144,1)</f>
        <v/>
      </c>
      <c r="BS145" s="10" t="str">
        <f t="shared" ref="BS145" si="4601">MID($I$7,BS144,1)</f>
        <v/>
      </c>
      <c r="BT145" s="10" t="str">
        <f t="shared" ref="BT145" si="4602">MID($I$7,BT144,1)</f>
        <v/>
      </c>
      <c r="BU145" s="10" t="str">
        <f t="shared" ref="BU145" si="4603">MID($I$7,BU144,1)</f>
        <v/>
      </c>
      <c r="BV145" s="10" t="str">
        <f t="shared" ref="BV145" si="4604">MID($I$7,BV144,1)</f>
        <v/>
      </c>
      <c r="BW145" s="10" t="str">
        <f t="shared" ref="BW145" si="4605">MID($I$7,BW144,1)</f>
        <v/>
      </c>
      <c r="BX145" s="10" t="str">
        <f t="shared" ref="BX145" si="4606">MID($I$7,BX144,1)</f>
        <v/>
      </c>
      <c r="BY145" s="10" t="str">
        <f t="shared" ref="BY145" si="4607">MID($I$7,BY144,1)</f>
        <v/>
      </c>
      <c r="BZ145" s="10" t="str">
        <f t="shared" ref="BZ145" si="4608">MID($I$7,BZ144,1)</f>
        <v/>
      </c>
      <c r="CA145" s="10" t="str">
        <f t="shared" ref="CA145" si="4609">MID($I$7,CA144,1)</f>
        <v/>
      </c>
      <c r="CB145" s="10" t="str">
        <f t="shared" ref="CB145" si="4610">MID($I$7,CB144,1)</f>
        <v/>
      </c>
      <c r="CC145" s="546" t="str">
        <f t="shared" ref="CC145" si="4611">MID($I$7,CC144,1)</f>
        <v/>
      </c>
      <c r="CD145" s="10" t="str">
        <f t="shared" ref="CD145" si="4612">MID($I$7,CD144,1)</f>
        <v/>
      </c>
      <c r="CE145" s="10" t="str">
        <f t="shared" ref="CE145" si="4613">MID($I$7,CE144,1)</f>
        <v/>
      </c>
      <c r="CF145" s="23" t="str">
        <f t="shared" ref="CF145" si="4614">MID($I$7,CF144,1)</f>
        <v/>
      </c>
      <c r="CG145" s="23" t="str">
        <f t="shared" ref="CG145" si="4615">MID($I$7,CG144,1)</f>
        <v/>
      </c>
      <c r="CH145" s="23" t="str">
        <f t="shared" ref="CH145" si="4616">MID($I$7,CH144,1)</f>
        <v/>
      </c>
      <c r="CI145" s="23" t="str">
        <f t="shared" ref="CI145" si="4617">MID($I$7,CI144,1)</f>
        <v/>
      </c>
      <c r="CJ145" s="23" t="str">
        <f t="shared" ref="CJ145" si="4618">MID($I$7,CJ144,1)</f>
        <v/>
      </c>
      <c r="CK145" s="23" t="str">
        <f t="shared" ref="CK145" si="4619">MID($I$7,CK144,1)</f>
        <v/>
      </c>
      <c r="CL145" s="23" t="str">
        <f t="shared" ref="CL145" si="4620">MID($I$7,CL144,1)</f>
        <v/>
      </c>
      <c r="CM145" s="23" t="str">
        <f t="shared" ref="CM145" si="4621">MID($I$7,CM144,1)</f>
        <v/>
      </c>
      <c r="CN145" s="23" t="str">
        <f t="shared" ref="CN145" si="4622">MID($I$7,CN144,1)</f>
        <v/>
      </c>
      <c r="CO145" s="23" t="str">
        <f t="shared" ref="CO145" si="4623">MID($I$7,CO144,1)</f>
        <v/>
      </c>
      <c r="CP145" s="23" t="str">
        <f t="shared" ref="CP145" si="4624">MID($I$7,CP144,1)</f>
        <v/>
      </c>
      <c r="CQ145" s="23" t="str">
        <f t="shared" ref="CQ145" si="4625">MID($I$7,CQ144,1)</f>
        <v/>
      </c>
      <c r="CR145" s="23" t="str">
        <f t="shared" ref="CR145" si="4626">MID($I$7,CR144,1)</f>
        <v/>
      </c>
      <c r="CS145" s="23" t="str">
        <f t="shared" ref="CS145" si="4627">MID($I$7,CS144,1)</f>
        <v/>
      </c>
      <c r="CT145" s="23" t="str">
        <f t="shared" ref="CT145" si="4628">MID($I$7,CT144,1)</f>
        <v/>
      </c>
      <c r="CU145" s="23" t="str">
        <f t="shared" ref="CU145" si="4629">MID($I$7,CU144,1)</f>
        <v/>
      </c>
      <c r="CV145" s="23" t="str">
        <f t="shared" ref="CV145" si="4630">MID($I$7,CV144,1)</f>
        <v/>
      </c>
      <c r="CW145" s="23" t="str">
        <f t="shared" ref="CW145" si="4631">MID($I$7,CW144,1)</f>
        <v/>
      </c>
      <c r="CX145" s="533">
        <f>CW144</f>
        <v>4600</v>
      </c>
    </row>
    <row r="146" spans="1:114">
      <c r="A146" s="533"/>
      <c r="B146" s="190" t="str">
        <f>IF(B145="","",IF(OR(B145="G",B145="C")=TRUE,"S",IF(OR(B145="A",B145="T")=TRUE,"W","/")))</f>
        <v/>
      </c>
      <c r="C146" s="23" t="str">
        <f t="shared" ref="C146:BN146" si="4632">IF(C145="","",IF(OR(C145="G",C145="C")=TRUE,"S",IF(OR(C145="A",C145="T")=TRUE,"W","/")))</f>
        <v/>
      </c>
      <c r="D146" s="23" t="str">
        <f t="shared" si="4632"/>
        <v/>
      </c>
      <c r="E146" s="23" t="str">
        <f t="shared" si="4632"/>
        <v/>
      </c>
      <c r="F146" s="23" t="str">
        <f t="shared" si="4632"/>
        <v/>
      </c>
      <c r="G146" s="23" t="str">
        <f t="shared" si="4632"/>
        <v/>
      </c>
      <c r="H146" s="23" t="str">
        <f t="shared" si="4632"/>
        <v/>
      </c>
      <c r="I146" s="23" t="str">
        <f t="shared" si="4632"/>
        <v/>
      </c>
      <c r="J146" s="23" t="str">
        <f t="shared" si="4632"/>
        <v/>
      </c>
      <c r="K146" s="23" t="str">
        <f t="shared" si="4632"/>
        <v/>
      </c>
      <c r="L146" s="23" t="str">
        <f t="shared" si="4632"/>
        <v/>
      </c>
      <c r="M146" s="23" t="str">
        <f t="shared" si="4632"/>
        <v/>
      </c>
      <c r="N146" s="23" t="str">
        <f t="shared" si="4632"/>
        <v/>
      </c>
      <c r="O146" s="23" t="str">
        <f t="shared" si="4632"/>
        <v/>
      </c>
      <c r="P146" s="23" t="str">
        <f t="shared" si="4632"/>
        <v/>
      </c>
      <c r="Q146" s="23" t="str">
        <f t="shared" si="4632"/>
        <v/>
      </c>
      <c r="R146" s="23" t="str">
        <f t="shared" si="4632"/>
        <v/>
      </c>
      <c r="S146" s="23" t="str">
        <f t="shared" si="4632"/>
        <v/>
      </c>
      <c r="T146" s="23" t="str">
        <f t="shared" si="4632"/>
        <v/>
      </c>
      <c r="U146" s="23" t="str">
        <f t="shared" si="4632"/>
        <v/>
      </c>
      <c r="V146" s="543" t="str">
        <f t="shared" si="4632"/>
        <v/>
      </c>
      <c r="W146" s="23" t="str">
        <f t="shared" si="4632"/>
        <v/>
      </c>
      <c r="X146" s="23" t="str">
        <f t="shared" si="4632"/>
        <v/>
      </c>
      <c r="Y146" s="23" t="str">
        <f t="shared" si="4632"/>
        <v/>
      </c>
      <c r="Z146" s="23" t="str">
        <f t="shared" si="4632"/>
        <v/>
      </c>
      <c r="AA146" s="23" t="str">
        <f t="shared" si="4632"/>
        <v/>
      </c>
      <c r="AB146" s="23" t="str">
        <f t="shared" si="4632"/>
        <v/>
      </c>
      <c r="AC146" s="23" t="str">
        <f t="shared" si="4632"/>
        <v/>
      </c>
      <c r="AD146" s="23" t="str">
        <f t="shared" si="4632"/>
        <v/>
      </c>
      <c r="AE146" s="23" t="str">
        <f t="shared" si="4632"/>
        <v/>
      </c>
      <c r="AF146" s="23" t="str">
        <f t="shared" si="4632"/>
        <v/>
      </c>
      <c r="AG146" s="23" t="str">
        <f t="shared" si="4632"/>
        <v/>
      </c>
      <c r="AH146" s="23" t="str">
        <f t="shared" si="4632"/>
        <v/>
      </c>
      <c r="AI146" s="23" t="str">
        <f t="shared" si="4632"/>
        <v/>
      </c>
      <c r="AJ146" s="23" t="str">
        <f t="shared" si="4632"/>
        <v/>
      </c>
      <c r="AK146" s="23" t="str">
        <f t="shared" si="4632"/>
        <v/>
      </c>
      <c r="AL146" s="23" t="str">
        <f t="shared" si="4632"/>
        <v/>
      </c>
      <c r="AM146" s="23" t="str">
        <f t="shared" si="4632"/>
        <v/>
      </c>
      <c r="AN146" s="23" t="str">
        <f t="shared" si="4632"/>
        <v/>
      </c>
      <c r="AO146" s="23" t="str">
        <f t="shared" si="4632"/>
        <v/>
      </c>
      <c r="AP146" s="543" t="str">
        <f t="shared" si="4632"/>
        <v/>
      </c>
      <c r="AQ146" s="10" t="str">
        <f t="shared" si="4632"/>
        <v/>
      </c>
      <c r="AR146" s="23" t="str">
        <f t="shared" si="4632"/>
        <v/>
      </c>
      <c r="AS146" s="23" t="str">
        <f t="shared" si="4632"/>
        <v/>
      </c>
      <c r="AT146" s="23" t="str">
        <f t="shared" si="4632"/>
        <v/>
      </c>
      <c r="AU146" s="23" t="str">
        <f t="shared" si="4632"/>
        <v/>
      </c>
      <c r="AV146" s="23" t="str">
        <f t="shared" si="4632"/>
        <v/>
      </c>
      <c r="AW146" s="23" t="str">
        <f t="shared" si="4632"/>
        <v/>
      </c>
      <c r="AX146" s="23" t="str">
        <f t="shared" si="4632"/>
        <v/>
      </c>
      <c r="AY146" s="23" t="str">
        <f t="shared" si="4632"/>
        <v/>
      </c>
      <c r="AZ146" s="23" t="str">
        <f t="shared" si="4632"/>
        <v/>
      </c>
      <c r="BA146" s="23" t="str">
        <f t="shared" si="4632"/>
        <v/>
      </c>
      <c r="BB146" s="23" t="str">
        <f t="shared" si="4632"/>
        <v/>
      </c>
      <c r="BC146" s="23" t="str">
        <f t="shared" si="4632"/>
        <v/>
      </c>
      <c r="BD146" s="23" t="str">
        <f t="shared" si="4632"/>
        <v/>
      </c>
      <c r="BE146" s="23" t="str">
        <f t="shared" si="4632"/>
        <v/>
      </c>
      <c r="BF146" s="23" t="str">
        <f t="shared" si="4632"/>
        <v/>
      </c>
      <c r="BG146" s="23" t="str">
        <f t="shared" si="4632"/>
        <v/>
      </c>
      <c r="BH146" s="23" t="str">
        <f t="shared" si="4632"/>
        <v/>
      </c>
      <c r="BI146" s="23" t="str">
        <f t="shared" si="4632"/>
        <v/>
      </c>
      <c r="BJ146" s="543" t="str">
        <f t="shared" si="4632"/>
        <v/>
      </c>
      <c r="BK146" s="10" t="str">
        <f t="shared" si="4632"/>
        <v/>
      </c>
      <c r="BL146" s="10" t="str">
        <f t="shared" si="4632"/>
        <v/>
      </c>
      <c r="BM146" s="10" t="str">
        <f t="shared" si="4632"/>
        <v/>
      </c>
      <c r="BN146" s="10" t="str">
        <f t="shared" si="4632"/>
        <v/>
      </c>
      <c r="BO146" s="10" t="str">
        <f t="shared" ref="BO146:CW146" si="4633">IF(BO145="","",IF(OR(BO145="G",BO145="C")=TRUE,"S",IF(OR(BO145="A",BO145="T")=TRUE,"W","/")))</f>
        <v/>
      </c>
      <c r="BP146" s="10" t="str">
        <f t="shared" si="4633"/>
        <v/>
      </c>
      <c r="BQ146" s="10" t="str">
        <f t="shared" si="4633"/>
        <v/>
      </c>
      <c r="BR146" s="10" t="str">
        <f t="shared" si="4633"/>
        <v/>
      </c>
      <c r="BS146" s="10" t="str">
        <f t="shared" si="4633"/>
        <v/>
      </c>
      <c r="BT146" s="10" t="str">
        <f t="shared" si="4633"/>
        <v/>
      </c>
      <c r="BU146" s="10" t="str">
        <f t="shared" si="4633"/>
        <v/>
      </c>
      <c r="BV146" s="10" t="str">
        <f t="shared" si="4633"/>
        <v/>
      </c>
      <c r="BW146" s="10" t="str">
        <f t="shared" si="4633"/>
        <v/>
      </c>
      <c r="BX146" s="10" t="str">
        <f t="shared" si="4633"/>
        <v/>
      </c>
      <c r="BY146" s="10" t="str">
        <f t="shared" si="4633"/>
        <v/>
      </c>
      <c r="BZ146" s="10" t="str">
        <f t="shared" si="4633"/>
        <v/>
      </c>
      <c r="CA146" s="10" t="str">
        <f t="shared" si="4633"/>
        <v/>
      </c>
      <c r="CB146" s="10" t="str">
        <f t="shared" si="4633"/>
        <v/>
      </c>
      <c r="CC146" s="546" t="str">
        <f t="shared" si="4633"/>
        <v/>
      </c>
      <c r="CD146" s="10" t="str">
        <f t="shared" si="4633"/>
        <v/>
      </c>
      <c r="CE146" s="10" t="str">
        <f t="shared" si="4633"/>
        <v/>
      </c>
      <c r="CF146" s="23" t="str">
        <f t="shared" si="4633"/>
        <v/>
      </c>
      <c r="CG146" s="23" t="str">
        <f t="shared" si="4633"/>
        <v/>
      </c>
      <c r="CH146" s="23" t="str">
        <f t="shared" si="4633"/>
        <v/>
      </c>
      <c r="CI146" s="23" t="str">
        <f t="shared" si="4633"/>
        <v/>
      </c>
      <c r="CJ146" s="23" t="str">
        <f t="shared" si="4633"/>
        <v/>
      </c>
      <c r="CK146" s="23" t="str">
        <f t="shared" si="4633"/>
        <v/>
      </c>
      <c r="CL146" s="23" t="str">
        <f t="shared" si="4633"/>
        <v/>
      </c>
      <c r="CM146" s="23" t="str">
        <f t="shared" si="4633"/>
        <v/>
      </c>
      <c r="CN146" s="23" t="str">
        <f t="shared" si="4633"/>
        <v/>
      </c>
      <c r="CO146" s="23" t="str">
        <f t="shared" si="4633"/>
        <v/>
      </c>
      <c r="CP146" s="23" t="str">
        <f t="shared" si="4633"/>
        <v/>
      </c>
      <c r="CQ146" s="23" t="str">
        <f t="shared" si="4633"/>
        <v/>
      </c>
      <c r="CR146" s="23" t="str">
        <f t="shared" si="4633"/>
        <v/>
      </c>
      <c r="CS146" s="23" t="str">
        <f t="shared" si="4633"/>
        <v/>
      </c>
      <c r="CT146" s="23" t="str">
        <f t="shared" si="4633"/>
        <v/>
      </c>
      <c r="CU146" s="23" t="str">
        <f t="shared" si="4633"/>
        <v/>
      </c>
      <c r="CV146" s="23" t="str">
        <f t="shared" si="4633"/>
        <v/>
      </c>
      <c r="CW146" s="23" t="str">
        <f t="shared" si="4633"/>
        <v/>
      </c>
      <c r="CX146" s="533"/>
    </row>
    <row r="147" spans="1:114" s="510" customFormat="1">
      <c r="A147" s="532"/>
      <c r="B147" s="530">
        <f>$A148</f>
        <v>4601</v>
      </c>
      <c r="C147" s="509">
        <f t="shared" ref="C147:AH147" si="4634">$A148+B$9</f>
        <v>4602</v>
      </c>
      <c r="D147" s="509">
        <f t="shared" si="4634"/>
        <v>4603</v>
      </c>
      <c r="E147" s="509">
        <f t="shared" si="4634"/>
        <v>4604</v>
      </c>
      <c r="F147" s="509">
        <f t="shared" si="4634"/>
        <v>4605</v>
      </c>
      <c r="G147" s="509">
        <f t="shared" si="4634"/>
        <v>4606</v>
      </c>
      <c r="H147" s="509">
        <f t="shared" si="4634"/>
        <v>4607</v>
      </c>
      <c r="I147" s="509">
        <f t="shared" si="4634"/>
        <v>4608</v>
      </c>
      <c r="J147" s="509">
        <f t="shared" si="4634"/>
        <v>4609</v>
      </c>
      <c r="K147" s="509">
        <f t="shared" si="4634"/>
        <v>4610</v>
      </c>
      <c r="L147" s="509">
        <f t="shared" si="4634"/>
        <v>4611</v>
      </c>
      <c r="M147" s="509">
        <f t="shared" si="4634"/>
        <v>4612</v>
      </c>
      <c r="N147" s="509">
        <f t="shared" si="4634"/>
        <v>4613</v>
      </c>
      <c r="O147" s="509">
        <f t="shared" si="4634"/>
        <v>4614</v>
      </c>
      <c r="P147" s="509">
        <f t="shared" si="4634"/>
        <v>4615</v>
      </c>
      <c r="Q147" s="509">
        <f t="shared" si="4634"/>
        <v>4616</v>
      </c>
      <c r="R147" s="509">
        <f t="shared" si="4634"/>
        <v>4617</v>
      </c>
      <c r="S147" s="509">
        <f t="shared" si="4634"/>
        <v>4618</v>
      </c>
      <c r="T147" s="509">
        <f t="shared" si="4634"/>
        <v>4619</v>
      </c>
      <c r="U147" s="509">
        <f t="shared" si="4634"/>
        <v>4620</v>
      </c>
      <c r="V147" s="544">
        <f t="shared" si="4634"/>
        <v>4621</v>
      </c>
      <c r="W147" s="509">
        <f t="shared" si="4634"/>
        <v>4622</v>
      </c>
      <c r="X147" s="509">
        <f t="shared" si="4634"/>
        <v>4623</v>
      </c>
      <c r="Y147" s="509">
        <f t="shared" si="4634"/>
        <v>4624</v>
      </c>
      <c r="Z147" s="509">
        <f t="shared" si="4634"/>
        <v>4625</v>
      </c>
      <c r="AA147" s="509">
        <f t="shared" si="4634"/>
        <v>4626</v>
      </c>
      <c r="AB147" s="509">
        <f t="shared" si="4634"/>
        <v>4627</v>
      </c>
      <c r="AC147" s="509">
        <f t="shared" si="4634"/>
        <v>4628</v>
      </c>
      <c r="AD147" s="509">
        <f t="shared" si="4634"/>
        <v>4629</v>
      </c>
      <c r="AE147" s="509">
        <f t="shared" si="4634"/>
        <v>4630</v>
      </c>
      <c r="AF147" s="509">
        <f t="shared" si="4634"/>
        <v>4631</v>
      </c>
      <c r="AG147" s="509">
        <f t="shared" si="4634"/>
        <v>4632</v>
      </c>
      <c r="AH147" s="509">
        <f t="shared" si="4634"/>
        <v>4633</v>
      </c>
      <c r="AI147" s="509">
        <f t="shared" ref="AI147:BN147" si="4635">$A148+AH$9</f>
        <v>4634</v>
      </c>
      <c r="AJ147" s="509">
        <f t="shared" si="4635"/>
        <v>4635</v>
      </c>
      <c r="AK147" s="509">
        <f t="shared" si="4635"/>
        <v>4636</v>
      </c>
      <c r="AL147" s="509">
        <f t="shared" si="4635"/>
        <v>4637</v>
      </c>
      <c r="AM147" s="509">
        <f t="shared" si="4635"/>
        <v>4638</v>
      </c>
      <c r="AN147" s="509">
        <f t="shared" si="4635"/>
        <v>4639</v>
      </c>
      <c r="AO147" s="509">
        <f t="shared" si="4635"/>
        <v>4640</v>
      </c>
      <c r="AP147" s="544">
        <f t="shared" si="4635"/>
        <v>4641</v>
      </c>
      <c r="AQ147" s="531">
        <f t="shared" si="4635"/>
        <v>4642</v>
      </c>
      <c r="AR147" s="509">
        <f t="shared" si="4635"/>
        <v>4643</v>
      </c>
      <c r="AS147" s="509">
        <f t="shared" si="4635"/>
        <v>4644</v>
      </c>
      <c r="AT147" s="509">
        <f t="shared" si="4635"/>
        <v>4645</v>
      </c>
      <c r="AU147" s="509">
        <f t="shared" si="4635"/>
        <v>4646</v>
      </c>
      <c r="AV147" s="509">
        <f t="shared" si="4635"/>
        <v>4647</v>
      </c>
      <c r="AW147" s="509">
        <f t="shared" si="4635"/>
        <v>4648</v>
      </c>
      <c r="AX147" s="509">
        <f t="shared" si="4635"/>
        <v>4649</v>
      </c>
      <c r="AY147" s="509">
        <f t="shared" si="4635"/>
        <v>4650</v>
      </c>
      <c r="AZ147" s="509">
        <f t="shared" si="4635"/>
        <v>4651</v>
      </c>
      <c r="BA147" s="509">
        <f t="shared" si="4635"/>
        <v>4652</v>
      </c>
      <c r="BB147" s="509">
        <f t="shared" si="4635"/>
        <v>4653</v>
      </c>
      <c r="BC147" s="509">
        <f t="shared" si="4635"/>
        <v>4654</v>
      </c>
      <c r="BD147" s="509">
        <f t="shared" si="4635"/>
        <v>4655</v>
      </c>
      <c r="BE147" s="509">
        <f t="shared" si="4635"/>
        <v>4656</v>
      </c>
      <c r="BF147" s="509">
        <f t="shared" si="4635"/>
        <v>4657</v>
      </c>
      <c r="BG147" s="509">
        <f t="shared" si="4635"/>
        <v>4658</v>
      </c>
      <c r="BH147" s="509">
        <f t="shared" si="4635"/>
        <v>4659</v>
      </c>
      <c r="BI147" s="509">
        <f t="shared" si="4635"/>
        <v>4660</v>
      </c>
      <c r="BJ147" s="544">
        <f t="shared" si="4635"/>
        <v>4661</v>
      </c>
      <c r="BK147" s="531">
        <f t="shared" si="4635"/>
        <v>4662</v>
      </c>
      <c r="BL147" s="531">
        <f t="shared" si="4635"/>
        <v>4663</v>
      </c>
      <c r="BM147" s="531">
        <f t="shared" si="4635"/>
        <v>4664</v>
      </c>
      <c r="BN147" s="531">
        <f t="shared" si="4635"/>
        <v>4665</v>
      </c>
      <c r="BO147" s="531">
        <f t="shared" ref="BO147:CT147" si="4636">$A148+BN$9</f>
        <v>4666</v>
      </c>
      <c r="BP147" s="531">
        <f t="shared" si="4636"/>
        <v>4667</v>
      </c>
      <c r="BQ147" s="531">
        <f t="shared" si="4636"/>
        <v>4668</v>
      </c>
      <c r="BR147" s="531">
        <f t="shared" si="4636"/>
        <v>4669</v>
      </c>
      <c r="BS147" s="531">
        <f t="shared" si="4636"/>
        <v>4670</v>
      </c>
      <c r="BT147" s="531">
        <f t="shared" si="4636"/>
        <v>4671</v>
      </c>
      <c r="BU147" s="531">
        <f t="shared" si="4636"/>
        <v>4672</v>
      </c>
      <c r="BV147" s="531">
        <f t="shared" si="4636"/>
        <v>4673</v>
      </c>
      <c r="BW147" s="531">
        <f t="shared" si="4636"/>
        <v>4674</v>
      </c>
      <c r="BX147" s="531">
        <f t="shared" si="4636"/>
        <v>4675</v>
      </c>
      <c r="BY147" s="531">
        <f t="shared" si="4636"/>
        <v>4676</v>
      </c>
      <c r="BZ147" s="531">
        <f t="shared" si="4636"/>
        <v>4677</v>
      </c>
      <c r="CA147" s="531">
        <f t="shared" si="4636"/>
        <v>4678</v>
      </c>
      <c r="CB147" s="531">
        <f t="shared" si="4636"/>
        <v>4679</v>
      </c>
      <c r="CC147" s="547">
        <f t="shared" si="4636"/>
        <v>4680</v>
      </c>
      <c r="CD147" s="531">
        <f t="shared" si="4636"/>
        <v>4681</v>
      </c>
      <c r="CE147" s="531">
        <f t="shared" si="4636"/>
        <v>4682</v>
      </c>
      <c r="CF147" s="509">
        <f t="shared" si="4636"/>
        <v>4683</v>
      </c>
      <c r="CG147" s="509">
        <f t="shared" si="4636"/>
        <v>4684</v>
      </c>
      <c r="CH147" s="509">
        <f t="shared" si="4636"/>
        <v>4685</v>
      </c>
      <c r="CI147" s="509">
        <f t="shared" si="4636"/>
        <v>4686</v>
      </c>
      <c r="CJ147" s="509">
        <f t="shared" si="4636"/>
        <v>4687</v>
      </c>
      <c r="CK147" s="509">
        <f t="shared" si="4636"/>
        <v>4688</v>
      </c>
      <c r="CL147" s="509">
        <f t="shared" si="4636"/>
        <v>4689</v>
      </c>
      <c r="CM147" s="509">
        <f t="shared" si="4636"/>
        <v>4690</v>
      </c>
      <c r="CN147" s="509">
        <f t="shared" si="4636"/>
        <v>4691</v>
      </c>
      <c r="CO147" s="509">
        <f t="shared" si="4636"/>
        <v>4692</v>
      </c>
      <c r="CP147" s="509">
        <f t="shared" si="4636"/>
        <v>4693</v>
      </c>
      <c r="CQ147" s="509">
        <f t="shared" si="4636"/>
        <v>4694</v>
      </c>
      <c r="CR147" s="509">
        <f t="shared" si="4636"/>
        <v>4695</v>
      </c>
      <c r="CS147" s="509">
        <f t="shared" si="4636"/>
        <v>4696</v>
      </c>
      <c r="CT147" s="509">
        <f t="shared" si="4636"/>
        <v>4697</v>
      </c>
      <c r="CU147" s="509">
        <f t="shared" ref="CU147:CW147" si="4637">$A148+CT$9</f>
        <v>4698</v>
      </c>
      <c r="CV147" s="509">
        <f t="shared" si="4637"/>
        <v>4699</v>
      </c>
      <c r="CW147" s="509">
        <f t="shared" si="4637"/>
        <v>4700</v>
      </c>
      <c r="CX147" s="532"/>
      <c r="CZ147" s="508"/>
      <c r="DE147" s="508"/>
      <c r="DF147" s="508"/>
      <c r="DG147" s="508"/>
      <c r="DH147" s="508"/>
      <c r="DI147" s="508"/>
      <c r="DJ147" s="508"/>
    </row>
    <row r="148" spans="1:114">
      <c r="A148" s="533">
        <v>4601</v>
      </c>
      <c r="B148" s="190" t="str">
        <f>MID($I$7,B147,1)</f>
        <v/>
      </c>
      <c r="C148" s="23" t="str">
        <f t="shared" ref="C148" si="4638">MID($I$7,C147,1)</f>
        <v/>
      </c>
      <c r="D148" s="23" t="str">
        <f t="shared" ref="D148" si="4639">MID($I$7,D147,1)</f>
        <v/>
      </c>
      <c r="E148" s="23" t="str">
        <f t="shared" ref="E148" si="4640">MID($I$7,E147,1)</f>
        <v/>
      </c>
      <c r="F148" s="23" t="str">
        <f t="shared" ref="F148" si="4641">MID($I$7,F147,1)</f>
        <v/>
      </c>
      <c r="G148" s="23" t="str">
        <f t="shared" ref="G148" si="4642">MID($I$7,G147,1)</f>
        <v/>
      </c>
      <c r="H148" s="23" t="str">
        <f t="shared" ref="H148" si="4643">MID($I$7,H147,1)</f>
        <v/>
      </c>
      <c r="I148" s="23" t="str">
        <f t="shared" ref="I148" si="4644">MID($I$7,I147,1)</f>
        <v/>
      </c>
      <c r="J148" s="23" t="str">
        <f t="shared" ref="J148" si="4645">MID($I$7,J147,1)</f>
        <v/>
      </c>
      <c r="K148" s="23" t="str">
        <f t="shared" ref="K148" si="4646">MID($I$7,K147,1)</f>
        <v/>
      </c>
      <c r="L148" s="23" t="str">
        <f t="shared" ref="L148" si="4647">MID($I$7,L147,1)</f>
        <v/>
      </c>
      <c r="M148" s="23" t="str">
        <f t="shared" ref="M148" si="4648">MID($I$7,M147,1)</f>
        <v/>
      </c>
      <c r="N148" s="23" t="str">
        <f t="shared" ref="N148" si="4649">MID($I$7,N147,1)</f>
        <v/>
      </c>
      <c r="O148" s="23" t="str">
        <f t="shared" ref="O148" si="4650">MID($I$7,O147,1)</f>
        <v/>
      </c>
      <c r="P148" s="23" t="str">
        <f t="shared" ref="P148" si="4651">MID($I$7,P147,1)</f>
        <v/>
      </c>
      <c r="Q148" s="23" t="str">
        <f t="shared" ref="Q148" si="4652">MID($I$7,Q147,1)</f>
        <v/>
      </c>
      <c r="R148" s="23" t="str">
        <f t="shared" ref="R148" si="4653">MID($I$7,R147,1)</f>
        <v/>
      </c>
      <c r="S148" s="23" t="str">
        <f t="shared" ref="S148" si="4654">MID($I$7,S147,1)</f>
        <v/>
      </c>
      <c r="T148" s="23" t="str">
        <f t="shared" ref="T148" si="4655">MID($I$7,T147,1)</f>
        <v/>
      </c>
      <c r="U148" s="23" t="str">
        <f t="shared" ref="U148" si="4656">MID($I$7,U147,1)</f>
        <v/>
      </c>
      <c r="V148" s="543" t="str">
        <f t="shared" ref="V148" si="4657">MID($I$7,V147,1)</f>
        <v/>
      </c>
      <c r="W148" s="23" t="str">
        <f t="shared" ref="W148" si="4658">MID($I$7,W147,1)</f>
        <v/>
      </c>
      <c r="X148" s="23" t="str">
        <f t="shared" ref="X148" si="4659">MID($I$7,X147,1)</f>
        <v/>
      </c>
      <c r="Y148" s="23" t="str">
        <f t="shared" ref="Y148" si="4660">MID($I$7,Y147,1)</f>
        <v/>
      </c>
      <c r="Z148" s="23" t="str">
        <f t="shared" ref="Z148" si="4661">MID($I$7,Z147,1)</f>
        <v/>
      </c>
      <c r="AA148" s="23" t="str">
        <f t="shared" ref="AA148" si="4662">MID($I$7,AA147,1)</f>
        <v/>
      </c>
      <c r="AB148" s="23" t="str">
        <f t="shared" ref="AB148" si="4663">MID($I$7,AB147,1)</f>
        <v/>
      </c>
      <c r="AC148" s="23" t="str">
        <f t="shared" ref="AC148" si="4664">MID($I$7,AC147,1)</f>
        <v/>
      </c>
      <c r="AD148" s="23" t="str">
        <f t="shared" ref="AD148" si="4665">MID($I$7,AD147,1)</f>
        <v/>
      </c>
      <c r="AE148" s="23" t="str">
        <f t="shared" ref="AE148" si="4666">MID($I$7,AE147,1)</f>
        <v/>
      </c>
      <c r="AF148" s="23" t="str">
        <f t="shared" ref="AF148" si="4667">MID($I$7,AF147,1)</f>
        <v/>
      </c>
      <c r="AG148" s="23" t="str">
        <f t="shared" ref="AG148" si="4668">MID($I$7,AG147,1)</f>
        <v/>
      </c>
      <c r="AH148" s="23" t="str">
        <f t="shared" ref="AH148" si="4669">MID($I$7,AH147,1)</f>
        <v/>
      </c>
      <c r="AI148" s="23" t="str">
        <f t="shared" ref="AI148" si="4670">MID($I$7,AI147,1)</f>
        <v/>
      </c>
      <c r="AJ148" s="23" t="str">
        <f t="shared" ref="AJ148" si="4671">MID($I$7,AJ147,1)</f>
        <v/>
      </c>
      <c r="AK148" s="23" t="str">
        <f t="shared" ref="AK148" si="4672">MID($I$7,AK147,1)</f>
        <v/>
      </c>
      <c r="AL148" s="23" t="str">
        <f t="shared" ref="AL148" si="4673">MID($I$7,AL147,1)</f>
        <v/>
      </c>
      <c r="AM148" s="23" t="str">
        <f t="shared" ref="AM148" si="4674">MID($I$7,AM147,1)</f>
        <v/>
      </c>
      <c r="AN148" s="23" t="str">
        <f t="shared" ref="AN148" si="4675">MID($I$7,AN147,1)</f>
        <v/>
      </c>
      <c r="AO148" s="23" t="str">
        <f t="shared" ref="AO148" si="4676">MID($I$7,AO147,1)</f>
        <v/>
      </c>
      <c r="AP148" s="543" t="str">
        <f t="shared" ref="AP148" si="4677">MID($I$7,AP147,1)</f>
        <v/>
      </c>
      <c r="AQ148" s="10" t="str">
        <f t="shared" ref="AQ148" si="4678">MID($I$7,AQ147,1)</f>
        <v/>
      </c>
      <c r="AR148" s="23" t="str">
        <f t="shared" ref="AR148" si="4679">MID($I$7,AR147,1)</f>
        <v/>
      </c>
      <c r="AS148" s="23" t="str">
        <f t="shared" ref="AS148" si="4680">MID($I$7,AS147,1)</f>
        <v/>
      </c>
      <c r="AT148" s="23" t="str">
        <f t="shared" ref="AT148" si="4681">MID($I$7,AT147,1)</f>
        <v/>
      </c>
      <c r="AU148" s="23" t="str">
        <f t="shared" ref="AU148" si="4682">MID($I$7,AU147,1)</f>
        <v/>
      </c>
      <c r="AV148" s="23" t="str">
        <f t="shared" ref="AV148" si="4683">MID($I$7,AV147,1)</f>
        <v/>
      </c>
      <c r="AW148" s="23" t="str">
        <f t="shared" ref="AW148" si="4684">MID($I$7,AW147,1)</f>
        <v/>
      </c>
      <c r="AX148" s="23" t="str">
        <f t="shared" ref="AX148" si="4685">MID($I$7,AX147,1)</f>
        <v/>
      </c>
      <c r="AY148" s="23" t="str">
        <f t="shared" ref="AY148" si="4686">MID($I$7,AY147,1)</f>
        <v/>
      </c>
      <c r="AZ148" s="23" t="str">
        <f t="shared" ref="AZ148" si="4687">MID($I$7,AZ147,1)</f>
        <v/>
      </c>
      <c r="BA148" s="23" t="str">
        <f t="shared" ref="BA148" si="4688">MID($I$7,BA147,1)</f>
        <v/>
      </c>
      <c r="BB148" s="23" t="str">
        <f t="shared" ref="BB148" si="4689">MID($I$7,BB147,1)</f>
        <v/>
      </c>
      <c r="BC148" s="23" t="str">
        <f t="shared" ref="BC148" si="4690">MID($I$7,BC147,1)</f>
        <v/>
      </c>
      <c r="BD148" s="23" t="str">
        <f t="shared" ref="BD148" si="4691">MID($I$7,BD147,1)</f>
        <v/>
      </c>
      <c r="BE148" s="23" t="str">
        <f t="shared" ref="BE148" si="4692">MID($I$7,BE147,1)</f>
        <v/>
      </c>
      <c r="BF148" s="23" t="str">
        <f t="shared" ref="BF148" si="4693">MID($I$7,BF147,1)</f>
        <v/>
      </c>
      <c r="BG148" s="23" t="str">
        <f t="shared" ref="BG148" si="4694">MID($I$7,BG147,1)</f>
        <v/>
      </c>
      <c r="BH148" s="23" t="str">
        <f t="shared" ref="BH148" si="4695">MID($I$7,BH147,1)</f>
        <v/>
      </c>
      <c r="BI148" s="23" t="str">
        <f t="shared" ref="BI148" si="4696">MID($I$7,BI147,1)</f>
        <v/>
      </c>
      <c r="BJ148" s="543" t="str">
        <f t="shared" ref="BJ148" si="4697">MID($I$7,BJ147,1)</f>
        <v/>
      </c>
      <c r="BK148" s="10" t="str">
        <f t="shared" ref="BK148" si="4698">MID($I$7,BK147,1)</f>
        <v/>
      </c>
      <c r="BL148" s="10" t="str">
        <f t="shared" ref="BL148" si="4699">MID($I$7,BL147,1)</f>
        <v/>
      </c>
      <c r="BM148" s="10" t="str">
        <f t="shared" ref="BM148" si="4700">MID($I$7,BM147,1)</f>
        <v/>
      </c>
      <c r="BN148" s="10" t="str">
        <f t="shared" ref="BN148" si="4701">MID($I$7,BN147,1)</f>
        <v/>
      </c>
      <c r="BO148" s="10" t="str">
        <f t="shared" ref="BO148" si="4702">MID($I$7,BO147,1)</f>
        <v/>
      </c>
      <c r="BP148" s="10" t="str">
        <f t="shared" ref="BP148" si="4703">MID($I$7,BP147,1)</f>
        <v/>
      </c>
      <c r="BQ148" s="10" t="str">
        <f t="shared" ref="BQ148" si="4704">MID($I$7,BQ147,1)</f>
        <v/>
      </c>
      <c r="BR148" s="10" t="str">
        <f t="shared" ref="BR148" si="4705">MID($I$7,BR147,1)</f>
        <v/>
      </c>
      <c r="BS148" s="10" t="str">
        <f t="shared" ref="BS148" si="4706">MID($I$7,BS147,1)</f>
        <v/>
      </c>
      <c r="BT148" s="10" t="str">
        <f t="shared" ref="BT148" si="4707">MID($I$7,BT147,1)</f>
        <v/>
      </c>
      <c r="BU148" s="10" t="str">
        <f t="shared" ref="BU148" si="4708">MID($I$7,BU147,1)</f>
        <v/>
      </c>
      <c r="BV148" s="10" t="str">
        <f t="shared" ref="BV148" si="4709">MID($I$7,BV147,1)</f>
        <v/>
      </c>
      <c r="BW148" s="10" t="str">
        <f t="shared" ref="BW148" si="4710">MID($I$7,BW147,1)</f>
        <v/>
      </c>
      <c r="BX148" s="10" t="str">
        <f t="shared" ref="BX148" si="4711">MID($I$7,BX147,1)</f>
        <v/>
      </c>
      <c r="BY148" s="10" t="str">
        <f t="shared" ref="BY148" si="4712">MID($I$7,BY147,1)</f>
        <v/>
      </c>
      <c r="BZ148" s="10" t="str">
        <f t="shared" ref="BZ148" si="4713">MID($I$7,BZ147,1)</f>
        <v/>
      </c>
      <c r="CA148" s="10" t="str">
        <f t="shared" ref="CA148" si="4714">MID($I$7,CA147,1)</f>
        <v/>
      </c>
      <c r="CB148" s="10" t="str">
        <f t="shared" ref="CB148" si="4715">MID($I$7,CB147,1)</f>
        <v/>
      </c>
      <c r="CC148" s="546" t="str">
        <f t="shared" ref="CC148" si="4716">MID($I$7,CC147,1)</f>
        <v/>
      </c>
      <c r="CD148" s="10" t="str">
        <f t="shared" ref="CD148" si="4717">MID($I$7,CD147,1)</f>
        <v/>
      </c>
      <c r="CE148" s="10" t="str">
        <f t="shared" ref="CE148" si="4718">MID($I$7,CE147,1)</f>
        <v/>
      </c>
      <c r="CF148" s="23" t="str">
        <f t="shared" ref="CF148" si="4719">MID($I$7,CF147,1)</f>
        <v/>
      </c>
      <c r="CG148" s="23" t="str">
        <f t="shared" ref="CG148" si="4720">MID($I$7,CG147,1)</f>
        <v/>
      </c>
      <c r="CH148" s="23" t="str">
        <f t="shared" ref="CH148" si="4721">MID($I$7,CH147,1)</f>
        <v/>
      </c>
      <c r="CI148" s="23" t="str">
        <f t="shared" ref="CI148" si="4722">MID($I$7,CI147,1)</f>
        <v/>
      </c>
      <c r="CJ148" s="23" t="str">
        <f t="shared" ref="CJ148" si="4723">MID($I$7,CJ147,1)</f>
        <v/>
      </c>
      <c r="CK148" s="23" t="str">
        <f t="shared" ref="CK148" si="4724">MID($I$7,CK147,1)</f>
        <v/>
      </c>
      <c r="CL148" s="23" t="str">
        <f t="shared" ref="CL148" si="4725">MID($I$7,CL147,1)</f>
        <v/>
      </c>
      <c r="CM148" s="23" t="str">
        <f t="shared" ref="CM148" si="4726">MID($I$7,CM147,1)</f>
        <v/>
      </c>
      <c r="CN148" s="23" t="str">
        <f t="shared" ref="CN148" si="4727">MID($I$7,CN147,1)</f>
        <v/>
      </c>
      <c r="CO148" s="23" t="str">
        <f t="shared" ref="CO148" si="4728">MID($I$7,CO147,1)</f>
        <v/>
      </c>
      <c r="CP148" s="23" t="str">
        <f t="shared" ref="CP148" si="4729">MID($I$7,CP147,1)</f>
        <v/>
      </c>
      <c r="CQ148" s="23" t="str">
        <f t="shared" ref="CQ148" si="4730">MID($I$7,CQ147,1)</f>
        <v/>
      </c>
      <c r="CR148" s="23" t="str">
        <f t="shared" ref="CR148" si="4731">MID($I$7,CR147,1)</f>
        <v/>
      </c>
      <c r="CS148" s="23" t="str">
        <f t="shared" ref="CS148" si="4732">MID($I$7,CS147,1)</f>
        <v/>
      </c>
      <c r="CT148" s="23" t="str">
        <f t="shared" ref="CT148" si="4733">MID($I$7,CT147,1)</f>
        <v/>
      </c>
      <c r="CU148" s="23" t="str">
        <f t="shared" ref="CU148" si="4734">MID($I$7,CU147,1)</f>
        <v/>
      </c>
      <c r="CV148" s="23" t="str">
        <f t="shared" ref="CV148" si="4735">MID($I$7,CV147,1)</f>
        <v/>
      </c>
      <c r="CW148" s="23" t="str">
        <f t="shared" ref="CW148" si="4736">MID($I$7,CW147,1)</f>
        <v/>
      </c>
      <c r="CX148" s="533">
        <f>CW147</f>
        <v>4700</v>
      </c>
    </row>
    <row r="149" spans="1:114">
      <c r="A149" s="533"/>
      <c r="B149" s="190" t="str">
        <f>IF(B148="","",IF(OR(B148="G",B148="C")=TRUE,"S",IF(OR(B148="A",B148="T")=TRUE,"W","/")))</f>
        <v/>
      </c>
      <c r="C149" s="23" t="str">
        <f t="shared" ref="C149:BN149" si="4737">IF(C148="","",IF(OR(C148="G",C148="C")=TRUE,"S",IF(OR(C148="A",C148="T")=TRUE,"W","/")))</f>
        <v/>
      </c>
      <c r="D149" s="23" t="str">
        <f t="shared" si="4737"/>
        <v/>
      </c>
      <c r="E149" s="23" t="str">
        <f t="shared" si="4737"/>
        <v/>
      </c>
      <c r="F149" s="23" t="str">
        <f t="shared" si="4737"/>
        <v/>
      </c>
      <c r="G149" s="23" t="str">
        <f t="shared" si="4737"/>
        <v/>
      </c>
      <c r="H149" s="23" t="str">
        <f t="shared" si="4737"/>
        <v/>
      </c>
      <c r="I149" s="23" t="str">
        <f t="shared" si="4737"/>
        <v/>
      </c>
      <c r="J149" s="23" t="str">
        <f t="shared" si="4737"/>
        <v/>
      </c>
      <c r="K149" s="23" t="str">
        <f t="shared" si="4737"/>
        <v/>
      </c>
      <c r="L149" s="23" t="str">
        <f t="shared" si="4737"/>
        <v/>
      </c>
      <c r="M149" s="23" t="str">
        <f t="shared" si="4737"/>
        <v/>
      </c>
      <c r="N149" s="23" t="str">
        <f t="shared" si="4737"/>
        <v/>
      </c>
      <c r="O149" s="23" t="str">
        <f t="shared" si="4737"/>
        <v/>
      </c>
      <c r="P149" s="23" t="str">
        <f t="shared" si="4737"/>
        <v/>
      </c>
      <c r="Q149" s="23" t="str">
        <f t="shared" si="4737"/>
        <v/>
      </c>
      <c r="R149" s="23" t="str">
        <f t="shared" si="4737"/>
        <v/>
      </c>
      <c r="S149" s="23" t="str">
        <f t="shared" si="4737"/>
        <v/>
      </c>
      <c r="T149" s="23" t="str">
        <f t="shared" si="4737"/>
        <v/>
      </c>
      <c r="U149" s="23" t="str">
        <f t="shared" si="4737"/>
        <v/>
      </c>
      <c r="V149" s="543" t="str">
        <f t="shared" si="4737"/>
        <v/>
      </c>
      <c r="W149" s="23" t="str">
        <f t="shared" si="4737"/>
        <v/>
      </c>
      <c r="X149" s="23" t="str">
        <f t="shared" si="4737"/>
        <v/>
      </c>
      <c r="Y149" s="23" t="str">
        <f t="shared" si="4737"/>
        <v/>
      </c>
      <c r="Z149" s="23" t="str">
        <f t="shared" si="4737"/>
        <v/>
      </c>
      <c r="AA149" s="23" t="str">
        <f t="shared" si="4737"/>
        <v/>
      </c>
      <c r="AB149" s="23" t="str">
        <f t="shared" si="4737"/>
        <v/>
      </c>
      <c r="AC149" s="23" t="str">
        <f t="shared" si="4737"/>
        <v/>
      </c>
      <c r="AD149" s="23" t="str">
        <f t="shared" si="4737"/>
        <v/>
      </c>
      <c r="AE149" s="23" t="str">
        <f t="shared" si="4737"/>
        <v/>
      </c>
      <c r="AF149" s="23" t="str">
        <f t="shared" si="4737"/>
        <v/>
      </c>
      <c r="AG149" s="23" t="str">
        <f t="shared" si="4737"/>
        <v/>
      </c>
      <c r="AH149" s="23" t="str">
        <f t="shared" si="4737"/>
        <v/>
      </c>
      <c r="AI149" s="23" t="str">
        <f t="shared" si="4737"/>
        <v/>
      </c>
      <c r="AJ149" s="23" t="str">
        <f t="shared" si="4737"/>
        <v/>
      </c>
      <c r="AK149" s="23" t="str">
        <f t="shared" si="4737"/>
        <v/>
      </c>
      <c r="AL149" s="23" t="str">
        <f t="shared" si="4737"/>
        <v/>
      </c>
      <c r="AM149" s="23" t="str">
        <f t="shared" si="4737"/>
        <v/>
      </c>
      <c r="AN149" s="23" t="str">
        <f t="shared" si="4737"/>
        <v/>
      </c>
      <c r="AO149" s="23" t="str">
        <f t="shared" si="4737"/>
        <v/>
      </c>
      <c r="AP149" s="543" t="str">
        <f t="shared" si="4737"/>
        <v/>
      </c>
      <c r="AQ149" s="10" t="str">
        <f t="shared" si="4737"/>
        <v/>
      </c>
      <c r="AR149" s="23" t="str">
        <f t="shared" si="4737"/>
        <v/>
      </c>
      <c r="AS149" s="23" t="str">
        <f t="shared" si="4737"/>
        <v/>
      </c>
      <c r="AT149" s="23" t="str">
        <f t="shared" si="4737"/>
        <v/>
      </c>
      <c r="AU149" s="23" t="str">
        <f t="shared" si="4737"/>
        <v/>
      </c>
      <c r="AV149" s="23" t="str">
        <f t="shared" si="4737"/>
        <v/>
      </c>
      <c r="AW149" s="23" t="str">
        <f t="shared" si="4737"/>
        <v/>
      </c>
      <c r="AX149" s="23" t="str">
        <f t="shared" si="4737"/>
        <v/>
      </c>
      <c r="AY149" s="23" t="str">
        <f t="shared" si="4737"/>
        <v/>
      </c>
      <c r="AZ149" s="23" t="str">
        <f t="shared" si="4737"/>
        <v/>
      </c>
      <c r="BA149" s="23" t="str">
        <f t="shared" si="4737"/>
        <v/>
      </c>
      <c r="BB149" s="23" t="str">
        <f t="shared" si="4737"/>
        <v/>
      </c>
      <c r="BC149" s="23" t="str">
        <f t="shared" si="4737"/>
        <v/>
      </c>
      <c r="BD149" s="23" t="str">
        <f t="shared" si="4737"/>
        <v/>
      </c>
      <c r="BE149" s="23" t="str">
        <f t="shared" si="4737"/>
        <v/>
      </c>
      <c r="BF149" s="23" t="str">
        <f t="shared" si="4737"/>
        <v/>
      </c>
      <c r="BG149" s="23" t="str">
        <f t="shared" si="4737"/>
        <v/>
      </c>
      <c r="BH149" s="23" t="str">
        <f t="shared" si="4737"/>
        <v/>
      </c>
      <c r="BI149" s="23" t="str">
        <f t="shared" si="4737"/>
        <v/>
      </c>
      <c r="BJ149" s="543" t="str">
        <f t="shared" si="4737"/>
        <v/>
      </c>
      <c r="BK149" s="10" t="str">
        <f t="shared" si="4737"/>
        <v/>
      </c>
      <c r="BL149" s="10" t="str">
        <f t="shared" si="4737"/>
        <v/>
      </c>
      <c r="BM149" s="10" t="str">
        <f t="shared" si="4737"/>
        <v/>
      </c>
      <c r="BN149" s="10" t="str">
        <f t="shared" si="4737"/>
        <v/>
      </c>
      <c r="BO149" s="10" t="str">
        <f t="shared" ref="BO149:CW149" si="4738">IF(BO148="","",IF(OR(BO148="G",BO148="C")=TRUE,"S",IF(OR(BO148="A",BO148="T")=TRUE,"W","/")))</f>
        <v/>
      </c>
      <c r="BP149" s="10" t="str">
        <f t="shared" si="4738"/>
        <v/>
      </c>
      <c r="BQ149" s="10" t="str">
        <f t="shared" si="4738"/>
        <v/>
      </c>
      <c r="BR149" s="10" t="str">
        <f t="shared" si="4738"/>
        <v/>
      </c>
      <c r="BS149" s="10" t="str">
        <f t="shared" si="4738"/>
        <v/>
      </c>
      <c r="BT149" s="10" t="str">
        <f t="shared" si="4738"/>
        <v/>
      </c>
      <c r="BU149" s="10" t="str">
        <f t="shared" si="4738"/>
        <v/>
      </c>
      <c r="BV149" s="10" t="str">
        <f t="shared" si="4738"/>
        <v/>
      </c>
      <c r="BW149" s="10" t="str">
        <f t="shared" si="4738"/>
        <v/>
      </c>
      <c r="BX149" s="10" t="str">
        <f t="shared" si="4738"/>
        <v/>
      </c>
      <c r="BY149" s="10" t="str">
        <f t="shared" si="4738"/>
        <v/>
      </c>
      <c r="BZ149" s="10" t="str">
        <f t="shared" si="4738"/>
        <v/>
      </c>
      <c r="CA149" s="10" t="str">
        <f t="shared" si="4738"/>
        <v/>
      </c>
      <c r="CB149" s="10" t="str">
        <f t="shared" si="4738"/>
        <v/>
      </c>
      <c r="CC149" s="546" t="str">
        <f t="shared" si="4738"/>
        <v/>
      </c>
      <c r="CD149" s="10" t="str">
        <f t="shared" si="4738"/>
        <v/>
      </c>
      <c r="CE149" s="10" t="str">
        <f t="shared" si="4738"/>
        <v/>
      </c>
      <c r="CF149" s="23" t="str">
        <f t="shared" si="4738"/>
        <v/>
      </c>
      <c r="CG149" s="23" t="str">
        <f t="shared" si="4738"/>
        <v/>
      </c>
      <c r="CH149" s="23" t="str">
        <f t="shared" si="4738"/>
        <v/>
      </c>
      <c r="CI149" s="23" t="str">
        <f t="shared" si="4738"/>
        <v/>
      </c>
      <c r="CJ149" s="23" t="str">
        <f t="shared" si="4738"/>
        <v/>
      </c>
      <c r="CK149" s="23" t="str">
        <f t="shared" si="4738"/>
        <v/>
      </c>
      <c r="CL149" s="23" t="str">
        <f t="shared" si="4738"/>
        <v/>
      </c>
      <c r="CM149" s="23" t="str">
        <f t="shared" si="4738"/>
        <v/>
      </c>
      <c r="CN149" s="23" t="str">
        <f t="shared" si="4738"/>
        <v/>
      </c>
      <c r="CO149" s="23" t="str">
        <f t="shared" si="4738"/>
        <v/>
      </c>
      <c r="CP149" s="23" t="str">
        <f t="shared" si="4738"/>
        <v/>
      </c>
      <c r="CQ149" s="23" t="str">
        <f t="shared" si="4738"/>
        <v/>
      </c>
      <c r="CR149" s="23" t="str">
        <f t="shared" si="4738"/>
        <v/>
      </c>
      <c r="CS149" s="23" t="str">
        <f t="shared" si="4738"/>
        <v/>
      </c>
      <c r="CT149" s="23" t="str">
        <f t="shared" si="4738"/>
        <v/>
      </c>
      <c r="CU149" s="23" t="str">
        <f t="shared" si="4738"/>
        <v/>
      </c>
      <c r="CV149" s="23" t="str">
        <f t="shared" si="4738"/>
        <v/>
      </c>
      <c r="CW149" s="23" t="str">
        <f t="shared" si="4738"/>
        <v/>
      </c>
      <c r="CX149" s="533"/>
    </row>
    <row r="150" spans="1:114" s="510" customFormat="1">
      <c r="A150" s="532"/>
      <c r="B150" s="530">
        <f>$A151</f>
        <v>4701</v>
      </c>
      <c r="C150" s="509">
        <f t="shared" ref="C150:AH150" si="4739">$A151+B$9</f>
        <v>4702</v>
      </c>
      <c r="D150" s="509">
        <f t="shared" si="4739"/>
        <v>4703</v>
      </c>
      <c r="E150" s="509">
        <f t="shared" si="4739"/>
        <v>4704</v>
      </c>
      <c r="F150" s="509">
        <f t="shared" si="4739"/>
        <v>4705</v>
      </c>
      <c r="G150" s="509">
        <f t="shared" si="4739"/>
        <v>4706</v>
      </c>
      <c r="H150" s="509">
        <f t="shared" si="4739"/>
        <v>4707</v>
      </c>
      <c r="I150" s="509">
        <f t="shared" si="4739"/>
        <v>4708</v>
      </c>
      <c r="J150" s="509">
        <f t="shared" si="4739"/>
        <v>4709</v>
      </c>
      <c r="K150" s="509">
        <f t="shared" si="4739"/>
        <v>4710</v>
      </c>
      <c r="L150" s="509">
        <f t="shared" si="4739"/>
        <v>4711</v>
      </c>
      <c r="M150" s="509">
        <f t="shared" si="4739"/>
        <v>4712</v>
      </c>
      <c r="N150" s="509">
        <f t="shared" si="4739"/>
        <v>4713</v>
      </c>
      <c r="O150" s="509">
        <f t="shared" si="4739"/>
        <v>4714</v>
      </c>
      <c r="P150" s="509">
        <f t="shared" si="4739"/>
        <v>4715</v>
      </c>
      <c r="Q150" s="509">
        <f t="shared" si="4739"/>
        <v>4716</v>
      </c>
      <c r="R150" s="509">
        <f t="shared" si="4739"/>
        <v>4717</v>
      </c>
      <c r="S150" s="509">
        <f t="shared" si="4739"/>
        <v>4718</v>
      </c>
      <c r="T150" s="509">
        <f t="shared" si="4739"/>
        <v>4719</v>
      </c>
      <c r="U150" s="509">
        <f t="shared" si="4739"/>
        <v>4720</v>
      </c>
      <c r="V150" s="544">
        <f t="shared" si="4739"/>
        <v>4721</v>
      </c>
      <c r="W150" s="509">
        <f t="shared" si="4739"/>
        <v>4722</v>
      </c>
      <c r="X150" s="509">
        <f t="shared" si="4739"/>
        <v>4723</v>
      </c>
      <c r="Y150" s="509">
        <f t="shared" si="4739"/>
        <v>4724</v>
      </c>
      <c r="Z150" s="509">
        <f t="shared" si="4739"/>
        <v>4725</v>
      </c>
      <c r="AA150" s="509">
        <f t="shared" si="4739"/>
        <v>4726</v>
      </c>
      <c r="AB150" s="509">
        <f t="shared" si="4739"/>
        <v>4727</v>
      </c>
      <c r="AC150" s="509">
        <f t="shared" si="4739"/>
        <v>4728</v>
      </c>
      <c r="AD150" s="509">
        <f t="shared" si="4739"/>
        <v>4729</v>
      </c>
      <c r="AE150" s="509">
        <f t="shared" si="4739"/>
        <v>4730</v>
      </c>
      <c r="AF150" s="509">
        <f t="shared" si="4739"/>
        <v>4731</v>
      </c>
      <c r="AG150" s="509">
        <f t="shared" si="4739"/>
        <v>4732</v>
      </c>
      <c r="AH150" s="509">
        <f t="shared" si="4739"/>
        <v>4733</v>
      </c>
      <c r="AI150" s="509">
        <f t="shared" ref="AI150:BN150" si="4740">$A151+AH$9</f>
        <v>4734</v>
      </c>
      <c r="AJ150" s="509">
        <f t="shared" si="4740"/>
        <v>4735</v>
      </c>
      <c r="AK150" s="509">
        <f t="shared" si="4740"/>
        <v>4736</v>
      </c>
      <c r="AL150" s="509">
        <f t="shared" si="4740"/>
        <v>4737</v>
      </c>
      <c r="AM150" s="509">
        <f t="shared" si="4740"/>
        <v>4738</v>
      </c>
      <c r="AN150" s="509">
        <f t="shared" si="4740"/>
        <v>4739</v>
      </c>
      <c r="AO150" s="509">
        <f t="shared" si="4740"/>
        <v>4740</v>
      </c>
      <c r="AP150" s="544">
        <f t="shared" si="4740"/>
        <v>4741</v>
      </c>
      <c r="AQ150" s="531">
        <f t="shared" si="4740"/>
        <v>4742</v>
      </c>
      <c r="AR150" s="509">
        <f t="shared" si="4740"/>
        <v>4743</v>
      </c>
      <c r="AS150" s="509">
        <f t="shared" si="4740"/>
        <v>4744</v>
      </c>
      <c r="AT150" s="509">
        <f t="shared" si="4740"/>
        <v>4745</v>
      </c>
      <c r="AU150" s="509">
        <f t="shared" si="4740"/>
        <v>4746</v>
      </c>
      <c r="AV150" s="509">
        <f t="shared" si="4740"/>
        <v>4747</v>
      </c>
      <c r="AW150" s="509">
        <f t="shared" si="4740"/>
        <v>4748</v>
      </c>
      <c r="AX150" s="509">
        <f t="shared" si="4740"/>
        <v>4749</v>
      </c>
      <c r="AY150" s="509">
        <f t="shared" si="4740"/>
        <v>4750</v>
      </c>
      <c r="AZ150" s="509">
        <f t="shared" si="4740"/>
        <v>4751</v>
      </c>
      <c r="BA150" s="509">
        <f t="shared" si="4740"/>
        <v>4752</v>
      </c>
      <c r="BB150" s="509">
        <f t="shared" si="4740"/>
        <v>4753</v>
      </c>
      <c r="BC150" s="509">
        <f t="shared" si="4740"/>
        <v>4754</v>
      </c>
      <c r="BD150" s="509">
        <f t="shared" si="4740"/>
        <v>4755</v>
      </c>
      <c r="BE150" s="509">
        <f t="shared" si="4740"/>
        <v>4756</v>
      </c>
      <c r="BF150" s="509">
        <f t="shared" si="4740"/>
        <v>4757</v>
      </c>
      <c r="BG150" s="509">
        <f t="shared" si="4740"/>
        <v>4758</v>
      </c>
      <c r="BH150" s="509">
        <f t="shared" si="4740"/>
        <v>4759</v>
      </c>
      <c r="BI150" s="509">
        <f t="shared" si="4740"/>
        <v>4760</v>
      </c>
      <c r="BJ150" s="544">
        <f t="shared" si="4740"/>
        <v>4761</v>
      </c>
      <c r="BK150" s="531">
        <f t="shared" si="4740"/>
        <v>4762</v>
      </c>
      <c r="BL150" s="531">
        <f t="shared" si="4740"/>
        <v>4763</v>
      </c>
      <c r="BM150" s="531">
        <f t="shared" si="4740"/>
        <v>4764</v>
      </c>
      <c r="BN150" s="531">
        <f t="shared" si="4740"/>
        <v>4765</v>
      </c>
      <c r="BO150" s="531">
        <f t="shared" ref="BO150:CT150" si="4741">$A151+BN$9</f>
        <v>4766</v>
      </c>
      <c r="BP150" s="531">
        <f t="shared" si="4741"/>
        <v>4767</v>
      </c>
      <c r="BQ150" s="531">
        <f t="shared" si="4741"/>
        <v>4768</v>
      </c>
      <c r="BR150" s="531">
        <f t="shared" si="4741"/>
        <v>4769</v>
      </c>
      <c r="BS150" s="531">
        <f t="shared" si="4741"/>
        <v>4770</v>
      </c>
      <c r="BT150" s="531">
        <f t="shared" si="4741"/>
        <v>4771</v>
      </c>
      <c r="BU150" s="531">
        <f t="shared" si="4741"/>
        <v>4772</v>
      </c>
      <c r="BV150" s="531">
        <f t="shared" si="4741"/>
        <v>4773</v>
      </c>
      <c r="BW150" s="531">
        <f t="shared" si="4741"/>
        <v>4774</v>
      </c>
      <c r="BX150" s="531">
        <f t="shared" si="4741"/>
        <v>4775</v>
      </c>
      <c r="BY150" s="531">
        <f t="shared" si="4741"/>
        <v>4776</v>
      </c>
      <c r="BZ150" s="531">
        <f t="shared" si="4741"/>
        <v>4777</v>
      </c>
      <c r="CA150" s="531">
        <f t="shared" si="4741"/>
        <v>4778</v>
      </c>
      <c r="CB150" s="531">
        <f t="shared" si="4741"/>
        <v>4779</v>
      </c>
      <c r="CC150" s="547">
        <f t="shared" si="4741"/>
        <v>4780</v>
      </c>
      <c r="CD150" s="531">
        <f t="shared" si="4741"/>
        <v>4781</v>
      </c>
      <c r="CE150" s="531">
        <f t="shared" si="4741"/>
        <v>4782</v>
      </c>
      <c r="CF150" s="509">
        <f t="shared" si="4741"/>
        <v>4783</v>
      </c>
      <c r="CG150" s="509">
        <f t="shared" si="4741"/>
        <v>4784</v>
      </c>
      <c r="CH150" s="509">
        <f t="shared" si="4741"/>
        <v>4785</v>
      </c>
      <c r="CI150" s="509">
        <f t="shared" si="4741"/>
        <v>4786</v>
      </c>
      <c r="CJ150" s="509">
        <f t="shared" si="4741"/>
        <v>4787</v>
      </c>
      <c r="CK150" s="509">
        <f t="shared" si="4741"/>
        <v>4788</v>
      </c>
      <c r="CL150" s="509">
        <f t="shared" si="4741"/>
        <v>4789</v>
      </c>
      <c r="CM150" s="509">
        <f t="shared" si="4741"/>
        <v>4790</v>
      </c>
      <c r="CN150" s="509">
        <f t="shared" si="4741"/>
        <v>4791</v>
      </c>
      <c r="CO150" s="509">
        <f t="shared" si="4741"/>
        <v>4792</v>
      </c>
      <c r="CP150" s="509">
        <f t="shared" si="4741"/>
        <v>4793</v>
      </c>
      <c r="CQ150" s="509">
        <f t="shared" si="4741"/>
        <v>4794</v>
      </c>
      <c r="CR150" s="509">
        <f t="shared" si="4741"/>
        <v>4795</v>
      </c>
      <c r="CS150" s="509">
        <f t="shared" si="4741"/>
        <v>4796</v>
      </c>
      <c r="CT150" s="509">
        <f t="shared" si="4741"/>
        <v>4797</v>
      </c>
      <c r="CU150" s="509">
        <f t="shared" ref="CU150:CW150" si="4742">$A151+CT$9</f>
        <v>4798</v>
      </c>
      <c r="CV150" s="509">
        <f t="shared" si="4742"/>
        <v>4799</v>
      </c>
      <c r="CW150" s="509">
        <f t="shared" si="4742"/>
        <v>4800</v>
      </c>
      <c r="CX150" s="532"/>
      <c r="CZ150" s="508"/>
      <c r="DE150" s="508"/>
      <c r="DF150" s="508"/>
      <c r="DG150" s="508"/>
      <c r="DH150" s="508"/>
      <c r="DI150" s="508"/>
      <c r="DJ150" s="508"/>
    </row>
    <row r="151" spans="1:114">
      <c r="A151" s="533">
        <v>4701</v>
      </c>
      <c r="B151" s="190" t="str">
        <f>MID($I$7,B150,1)</f>
        <v/>
      </c>
      <c r="C151" s="23" t="str">
        <f t="shared" ref="C151" si="4743">MID($I$7,C150,1)</f>
        <v/>
      </c>
      <c r="D151" s="23" t="str">
        <f t="shared" ref="D151" si="4744">MID($I$7,D150,1)</f>
        <v/>
      </c>
      <c r="E151" s="23" t="str">
        <f t="shared" ref="E151" si="4745">MID($I$7,E150,1)</f>
        <v/>
      </c>
      <c r="F151" s="23" t="str">
        <f t="shared" ref="F151" si="4746">MID($I$7,F150,1)</f>
        <v/>
      </c>
      <c r="G151" s="23" t="str">
        <f t="shared" ref="G151" si="4747">MID($I$7,G150,1)</f>
        <v/>
      </c>
      <c r="H151" s="23" t="str">
        <f t="shared" ref="H151" si="4748">MID($I$7,H150,1)</f>
        <v/>
      </c>
      <c r="I151" s="23" t="str">
        <f t="shared" ref="I151" si="4749">MID($I$7,I150,1)</f>
        <v/>
      </c>
      <c r="J151" s="23" t="str">
        <f t="shared" ref="J151" si="4750">MID($I$7,J150,1)</f>
        <v/>
      </c>
      <c r="K151" s="23" t="str">
        <f t="shared" ref="K151" si="4751">MID($I$7,K150,1)</f>
        <v/>
      </c>
      <c r="L151" s="23" t="str">
        <f t="shared" ref="L151" si="4752">MID($I$7,L150,1)</f>
        <v/>
      </c>
      <c r="M151" s="23" t="str">
        <f t="shared" ref="M151" si="4753">MID($I$7,M150,1)</f>
        <v/>
      </c>
      <c r="N151" s="23" t="str">
        <f t="shared" ref="N151" si="4754">MID($I$7,N150,1)</f>
        <v/>
      </c>
      <c r="O151" s="23" t="str">
        <f t="shared" ref="O151" si="4755">MID($I$7,O150,1)</f>
        <v/>
      </c>
      <c r="P151" s="23" t="str">
        <f t="shared" ref="P151" si="4756">MID($I$7,P150,1)</f>
        <v/>
      </c>
      <c r="Q151" s="23" t="str">
        <f t="shared" ref="Q151" si="4757">MID($I$7,Q150,1)</f>
        <v/>
      </c>
      <c r="R151" s="23" t="str">
        <f t="shared" ref="R151" si="4758">MID($I$7,R150,1)</f>
        <v/>
      </c>
      <c r="S151" s="23" t="str">
        <f t="shared" ref="S151" si="4759">MID($I$7,S150,1)</f>
        <v/>
      </c>
      <c r="T151" s="23" t="str">
        <f t="shared" ref="T151" si="4760">MID($I$7,T150,1)</f>
        <v/>
      </c>
      <c r="U151" s="23" t="str">
        <f t="shared" ref="U151" si="4761">MID($I$7,U150,1)</f>
        <v/>
      </c>
      <c r="V151" s="543" t="str">
        <f t="shared" ref="V151" si="4762">MID($I$7,V150,1)</f>
        <v/>
      </c>
      <c r="W151" s="23" t="str">
        <f t="shared" ref="W151" si="4763">MID($I$7,W150,1)</f>
        <v/>
      </c>
      <c r="X151" s="23" t="str">
        <f t="shared" ref="X151" si="4764">MID($I$7,X150,1)</f>
        <v/>
      </c>
      <c r="Y151" s="23" t="str">
        <f t="shared" ref="Y151" si="4765">MID($I$7,Y150,1)</f>
        <v/>
      </c>
      <c r="Z151" s="23" t="str">
        <f t="shared" ref="Z151" si="4766">MID($I$7,Z150,1)</f>
        <v/>
      </c>
      <c r="AA151" s="23" t="str">
        <f t="shared" ref="AA151" si="4767">MID($I$7,AA150,1)</f>
        <v/>
      </c>
      <c r="AB151" s="23" t="str">
        <f t="shared" ref="AB151" si="4768">MID($I$7,AB150,1)</f>
        <v/>
      </c>
      <c r="AC151" s="23" t="str">
        <f t="shared" ref="AC151" si="4769">MID($I$7,AC150,1)</f>
        <v/>
      </c>
      <c r="AD151" s="23" t="str">
        <f t="shared" ref="AD151" si="4770">MID($I$7,AD150,1)</f>
        <v/>
      </c>
      <c r="AE151" s="23" t="str">
        <f t="shared" ref="AE151" si="4771">MID($I$7,AE150,1)</f>
        <v/>
      </c>
      <c r="AF151" s="23" t="str">
        <f t="shared" ref="AF151" si="4772">MID($I$7,AF150,1)</f>
        <v/>
      </c>
      <c r="AG151" s="23" t="str">
        <f t="shared" ref="AG151" si="4773">MID($I$7,AG150,1)</f>
        <v/>
      </c>
      <c r="AH151" s="23" t="str">
        <f t="shared" ref="AH151" si="4774">MID($I$7,AH150,1)</f>
        <v/>
      </c>
      <c r="AI151" s="23" t="str">
        <f t="shared" ref="AI151" si="4775">MID($I$7,AI150,1)</f>
        <v/>
      </c>
      <c r="AJ151" s="23" t="str">
        <f t="shared" ref="AJ151" si="4776">MID($I$7,AJ150,1)</f>
        <v/>
      </c>
      <c r="AK151" s="23" t="str">
        <f t="shared" ref="AK151" si="4777">MID($I$7,AK150,1)</f>
        <v/>
      </c>
      <c r="AL151" s="23" t="str">
        <f t="shared" ref="AL151" si="4778">MID($I$7,AL150,1)</f>
        <v/>
      </c>
      <c r="AM151" s="23" t="str">
        <f t="shared" ref="AM151" si="4779">MID($I$7,AM150,1)</f>
        <v/>
      </c>
      <c r="AN151" s="23" t="str">
        <f t="shared" ref="AN151" si="4780">MID($I$7,AN150,1)</f>
        <v/>
      </c>
      <c r="AO151" s="23" t="str">
        <f t="shared" ref="AO151" si="4781">MID($I$7,AO150,1)</f>
        <v/>
      </c>
      <c r="AP151" s="543" t="str">
        <f t="shared" ref="AP151" si="4782">MID($I$7,AP150,1)</f>
        <v/>
      </c>
      <c r="AQ151" s="10" t="str">
        <f t="shared" ref="AQ151" si="4783">MID($I$7,AQ150,1)</f>
        <v/>
      </c>
      <c r="AR151" s="23" t="str">
        <f t="shared" ref="AR151" si="4784">MID($I$7,AR150,1)</f>
        <v/>
      </c>
      <c r="AS151" s="23" t="str">
        <f t="shared" ref="AS151" si="4785">MID($I$7,AS150,1)</f>
        <v/>
      </c>
      <c r="AT151" s="23" t="str">
        <f t="shared" ref="AT151" si="4786">MID($I$7,AT150,1)</f>
        <v/>
      </c>
      <c r="AU151" s="23" t="str">
        <f t="shared" ref="AU151" si="4787">MID($I$7,AU150,1)</f>
        <v/>
      </c>
      <c r="AV151" s="23" t="str">
        <f t="shared" ref="AV151" si="4788">MID($I$7,AV150,1)</f>
        <v/>
      </c>
      <c r="AW151" s="23" t="str">
        <f t="shared" ref="AW151" si="4789">MID($I$7,AW150,1)</f>
        <v/>
      </c>
      <c r="AX151" s="23" t="str">
        <f t="shared" ref="AX151" si="4790">MID($I$7,AX150,1)</f>
        <v/>
      </c>
      <c r="AY151" s="23" t="str">
        <f t="shared" ref="AY151" si="4791">MID($I$7,AY150,1)</f>
        <v/>
      </c>
      <c r="AZ151" s="23" t="str">
        <f t="shared" ref="AZ151" si="4792">MID($I$7,AZ150,1)</f>
        <v/>
      </c>
      <c r="BA151" s="23" t="str">
        <f t="shared" ref="BA151" si="4793">MID($I$7,BA150,1)</f>
        <v/>
      </c>
      <c r="BB151" s="23" t="str">
        <f t="shared" ref="BB151" si="4794">MID($I$7,BB150,1)</f>
        <v/>
      </c>
      <c r="BC151" s="23" t="str">
        <f t="shared" ref="BC151" si="4795">MID($I$7,BC150,1)</f>
        <v/>
      </c>
      <c r="BD151" s="23" t="str">
        <f t="shared" ref="BD151" si="4796">MID($I$7,BD150,1)</f>
        <v/>
      </c>
      <c r="BE151" s="23" t="str">
        <f t="shared" ref="BE151" si="4797">MID($I$7,BE150,1)</f>
        <v/>
      </c>
      <c r="BF151" s="23" t="str">
        <f t="shared" ref="BF151" si="4798">MID($I$7,BF150,1)</f>
        <v/>
      </c>
      <c r="BG151" s="23" t="str">
        <f t="shared" ref="BG151" si="4799">MID($I$7,BG150,1)</f>
        <v/>
      </c>
      <c r="BH151" s="23" t="str">
        <f t="shared" ref="BH151" si="4800">MID($I$7,BH150,1)</f>
        <v/>
      </c>
      <c r="BI151" s="23" t="str">
        <f t="shared" ref="BI151" si="4801">MID($I$7,BI150,1)</f>
        <v/>
      </c>
      <c r="BJ151" s="543" t="str">
        <f t="shared" ref="BJ151" si="4802">MID($I$7,BJ150,1)</f>
        <v/>
      </c>
      <c r="BK151" s="10" t="str">
        <f t="shared" ref="BK151" si="4803">MID($I$7,BK150,1)</f>
        <v/>
      </c>
      <c r="BL151" s="10" t="str">
        <f t="shared" ref="BL151" si="4804">MID($I$7,BL150,1)</f>
        <v/>
      </c>
      <c r="BM151" s="10" t="str">
        <f t="shared" ref="BM151" si="4805">MID($I$7,BM150,1)</f>
        <v/>
      </c>
      <c r="BN151" s="10" t="str">
        <f t="shared" ref="BN151" si="4806">MID($I$7,BN150,1)</f>
        <v/>
      </c>
      <c r="BO151" s="10" t="str">
        <f t="shared" ref="BO151" si="4807">MID($I$7,BO150,1)</f>
        <v/>
      </c>
      <c r="BP151" s="10" t="str">
        <f t="shared" ref="BP151" si="4808">MID($I$7,BP150,1)</f>
        <v/>
      </c>
      <c r="BQ151" s="10" t="str">
        <f t="shared" ref="BQ151" si="4809">MID($I$7,BQ150,1)</f>
        <v/>
      </c>
      <c r="BR151" s="10" t="str">
        <f t="shared" ref="BR151" si="4810">MID($I$7,BR150,1)</f>
        <v/>
      </c>
      <c r="BS151" s="10" t="str">
        <f t="shared" ref="BS151" si="4811">MID($I$7,BS150,1)</f>
        <v/>
      </c>
      <c r="BT151" s="10" t="str">
        <f t="shared" ref="BT151" si="4812">MID($I$7,BT150,1)</f>
        <v/>
      </c>
      <c r="BU151" s="10" t="str">
        <f t="shared" ref="BU151" si="4813">MID($I$7,BU150,1)</f>
        <v/>
      </c>
      <c r="BV151" s="10" t="str">
        <f t="shared" ref="BV151" si="4814">MID($I$7,BV150,1)</f>
        <v/>
      </c>
      <c r="BW151" s="10" t="str">
        <f t="shared" ref="BW151" si="4815">MID($I$7,BW150,1)</f>
        <v/>
      </c>
      <c r="BX151" s="10" t="str">
        <f t="shared" ref="BX151" si="4816">MID($I$7,BX150,1)</f>
        <v/>
      </c>
      <c r="BY151" s="10" t="str">
        <f t="shared" ref="BY151" si="4817">MID($I$7,BY150,1)</f>
        <v/>
      </c>
      <c r="BZ151" s="10" t="str">
        <f t="shared" ref="BZ151" si="4818">MID($I$7,BZ150,1)</f>
        <v/>
      </c>
      <c r="CA151" s="10" t="str">
        <f t="shared" ref="CA151" si="4819">MID($I$7,CA150,1)</f>
        <v/>
      </c>
      <c r="CB151" s="10" t="str">
        <f t="shared" ref="CB151" si="4820">MID($I$7,CB150,1)</f>
        <v/>
      </c>
      <c r="CC151" s="546" t="str">
        <f t="shared" ref="CC151" si="4821">MID($I$7,CC150,1)</f>
        <v/>
      </c>
      <c r="CD151" s="10" t="str">
        <f t="shared" ref="CD151" si="4822">MID($I$7,CD150,1)</f>
        <v/>
      </c>
      <c r="CE151" s="10" t="str">
        <f t="shared" ref="CE151" si="4823">MID($I$7,CE150,1)</f>
        <v/>
      </c>
      <c r="CF151" s="23" t="str">
        <f t="shared" ref="CF151" si="4824">MID($I$7,CF150,1)</f>
        <v/>
      </c>
      <c r="CG151" s="23" t="str">
        <f t="shared" ref="CG151" si="4825">MID($I$7,CG150,1)</f>
        <v/>
      </c>
      <c r="CH151" s="23" t="str">
        <f t="shared" ref="CH151" si="4826">MID($I$7,CH150,1)</f>
        <v/>
      </c>
      <c r="CI151" s="23" t="str">
        <f t="shared" ref="CI151" si="4827">MID($I$7,CI150,1)</f>
        <v/>
      </c>
      <c r="CJ151" s="23" t="str">
        <f t="shared" ref="CJ151" si="4828">MID($I$7,CJ150,1)</f>
        <v/>
      </c>
      <c r="CK151" s="23" t="str">
        <f t="shared" ref="CK151" si="4829">MID($I$7,CK150,1)</f>
        <v/>
      </c>
      <c r="CL151" s="23" t="str">
        <f t="shared" ref="CL151" si="4830">MID($I$7,CL150,1)</f>
        <v/>
      </c>
      <c r="CM151" s="23" t="str">
        <f t="shared" ref="CM151" si="4831">MID($I$7,CM150,1)</f>
        <v/>
      </c>
      <c r="CN151" s="23" t="str">
        <f t="shared" ref="CN151" si="4832">MID($I$7,CN150,1)</f>
        <v/>
      </c>
      <c r="CO151" s="23" t="str">
        <f t="shared" ref="CO151" si="4833">MID($I$7,CO150,1)</f>
        <v/>
      </c>
      <c r="CP151" s="23" t="str">
        <f t="shared" ref="CP151" si="4834">MID($I$7,CP150,1)</f>
        <v/>
      </c>
      <c r="CQ151" s="23" t="str">
        <f t="shared" ref="CQ151" si="4835">MID($I$7,CQ150,1)</f>
        <v/>
      </c>
      <c r="CR151" s="23" t="str">
        <f t="shared" ref="CR151" si="4836">MID($I$7,CR150,1)</f>
        <v/>
      </c>
      <c r="CS151" s="23" t="str">
        <f t="shared" ref="CS151" si="4837">MID($I$7,CS150,1)</f>
        <v/>
      </c>
      <c r="CT151" s="23" t="str">
        <f t="shared" ref="CT151" si="4838">MID($I$7,CT150,1)</f>
        <v/>
      </c>
      <c r="CU151" s="23" t="str">
        <f t="shared" ref="CU151" si="4839">MID($I$7,CU150,1)</f>
        <v/>
      </c>
      <c r="CV151" s="23" t="str">
        <f t="shared" ref="CV151" si="4840">MID($I$7,CV150,1)</f>
        <v/>
      </c>
      <c r="CW151" s="23" t="str">
        <f t="shared" ref="CW151" si="4841">MID($I$7,CW150,1)</f>
        <v/>
      </c>
      <c r="CX151" s="533">
        <f>CW150</f>
        <v>4800</v>
      </c>
    </row>
    <row r="152" spans="1:114">
      <c r="A152" s="533"/>
      <c r="B152" s="190" t="str">
        <f>IF(B151="","",IF(OR(B151="G",B151="C")=TRUE,"S",IF(OR(B151="A",B151="T")=TRUE,"W","/")))</f>
        <v/>
      </c>
      <c r="C152" s="23" t="str">
        <f t="shared" ref="C152:BN152" si="4842">IF(C151="","",IF(OR(C151="G",C151="C")=TRUE,"S",IF(OR(C151="A",C151="T")=TRUE,"W","/")))</f>
        <v/>
      </c>
      <c r="D152" s="23" t="str">
        <f t="shared" si="4842"/>
        <v/>
      </c>
      <c r="E152" s="23" t="str">
        <f t="shared" si="4842"/>
        <v/>
      </c>
      <c r="F152" s="23" t="str">
        <f t="shared" si="4842"/>
        <v/>
      </c>
      <c r="G152" s="23" t="str">
        <f t="shared" si="4842"/>
        <v/>
      </c>
      <c r="H152" s="23" t="str">
        <f t="shared" si="4842"/>
        <v/>
      </c>
      <c r="I152" s="23" t="str">
        <f t="shared" si="4842"/>
        <v/>
      </c>
      <c r="J152" s="23" t="str">
        <f t="shared" si="4842"/>
        <v/>
      </c>
      <c r="K152" s="23" t="str">
        <f t="shared" si="4842"/>
        <v/>
      </c>
      <c r="L152" s="23" t="str">
        <f t="shared" si="4842"/>
        <v/>
      </c>
      <c r="M152" s="23" t="str">
        <f t="shared" si="4842"/>
        <v/>
      </c>
      <c r="N152" s="23" t="str">
        <f t="shared" si="4842"/>
        <v/>
      </c>
      <c r="O152" s="23" t="str">
        <f t="shared" si="4842"/>
        <v/>
      </c>
      <c r="P152" s="23" t="str">
        <f t="shared" si="4842"/>
        <v/>
      </c>
      <c r="Q152" s="23" t="str">
        <f t="shared" si="4842"/>
        <v/>
      </c>
      <c r="R152" s="23" t="str">
        <f t="shared" si="4842"/>
        <v/>
      </c>
      <c r="S152" s="23" t="str">
        <f t="shared" si="4842"/>
        <v/>
      </c>
      <c r="T152" s="23" t="str">
        <f t="shared" si="4842"/>
        <v/>
      </c>
      <c r="U152" s="23" t="str">
        <f t="shared" si="4842"/>
        <v/>
      </c>
      <c r="V152" s="543" t="str">
        <f t="shared" si="4842"/>
        <v/>
      </c>
      <c r="W152" s="23" t="str">
        <f t="shared" si="4842"/>
        <v/>
      </c>
      <c r="X152" s="23" t="str">
        <f t="shared" si="4842"/>
        <v/>
      </c>
      <c r="Y152" s="23" t="str">
        <f t="shared" si="4842"/>
        <v/>
      </c>
      <c r="Z152" s="23" t="str">
        <f t="shared" si="4842"/>
        <v/>
      </c>
      <c r="AA152" s="23" t="str">
        <f t="shared" si="4842"/>
        <v/>
      </c>
      <c r="AB152" s="23" t="str">
        <f t="shared" si="4842"/>
        <v/>
      </c>
      <c r="AC152" s="23" t="str">
        <f t="shared" si="4842"/>
        <v/>
      </c>
      <c r="AD152" s="23" t="str">
        <f t="shared" si="4842"/>
        <v/>
      </c>
      <c r="AE152" s="23" t="str">
        <f t="shared" si="4842"/>
        <v/>
      </c>
      <c r="AF152" s="23" t="str">
        <f t="shared" si="4842"/>
        <v/>
      </c>
      <c r="AG152" s="23" t="str">
        <f t="shared" si="4842"/>
        <v/>
      </c>
      <c r="AH152" s="23" t="str">
        <f t="shared" si="4842"/>
        <v/>
      </c>
      <c r="AI152" s="23" t="str">
        <f t="shared" si="4842"/>
        <v/>
      </c>
      <c r="AJ152" s="23" t="str">
        <f t="shared" si="4842"/>
        <v/>
      </c>
      <c r="AK152" s="23" t="str">
        <f t="shared" si="4842"/>
        <v/>
      </c>
      <c r="AL152" s="23" t="str">
        <f t="shared" si="4842"/>
        <v/>
      </c>
      <c r="AM152" s="23" t="str">
        <f t="shared" si="4842"/>
        <v/>
      </c>
      <c r="AN152" s="23" t="str">
        <f t="shared" si="4842"/>
        <v/>
      </c>
      <c r="AO152" s="23" t="str">
        <f t="shared" si="4842"/>
        <v/>
      </c>
      <c r="AP152" s="543" t="str">
        <f t="shared" si="4842"/>
        <v/>
      </c>
      <c r="AQ152" s="10" t="str">
        <f t="shared" si="4842"/>
        <v/>
      </c>
      <c r="AR152" s="23" t="str">
        <f t="shared" si="4842"/>
        <v/>
      </c>
      <c r="AS152" s="23" t="str">
        <f t="shared" si="4842"/>
        <v/>
      </c>
      <c r="AT152" s="23" t="str">
        <f t="shared" si="4842"/>
        <v/>
      </c>
      <c r="AU152" s="23" t="str">
        <f t="shared" si="4842"/>
        <v/>
      </c>
      <c r="AV152" s="23" t="str">
        <f t="shared" si="4842"/>
        <v/>
      </c>
      <c r="AW152" s="23" t="str">
        <f t="shared" si="4842"/>
        <v/>
      </c>
      <c r="AX152" s="23" t="str">
        <f t="shared" si="4842"/>
        <v/>
      </c>
      <c r="AY152" s="23" t="str">
        <f t="shared" si="4842"/>
        <v/>
      </c>
      <c r="AZ152" s="23" t="str">
        <f t="shared" si="4842"/>
        <v/>
      </c>
      <c r="BA152" s="23" t="str">
        <f t="shared" si="4842"/>
        <v/>
      </c>
      <c r="BB152" s="23" t="str">
        <f t="shared" si="4842"/>
        <v/>
      </c>
      <c r="BC152" s="23" t="str">
        <f t="shared" si="4842"/>
        <v/>
      </c>
      <c r="BD152" s="23" t="str">
        <f t="shared" si="4842"/>
        <v/>
      </c>
      <c r="BE152" s="23" t="str">
        <f t="shared" si="4842"/>
        <v/>
      </c>
      <c r="BF152" s="23" t="str">
        <f t="shared" si="4842"/>
        <v/>
      </c>
      <c r="BG152" s="23" t="str">
        <f t="shared" si="4842"/>
        <v/>
      </c>
      <c r="BH152" s="23" t="str">
        <f t="shared" si="4842"/>
        <v/>
      </c>
      <c r="BI152" s="23" t="str">
        <f t="shared" si="4842"/>
        <v/>
      </c>
      <c r="BJ152" s="543" t="str">
        <f t="shared" si="4842"/>
        <v/>
      </c>
      <c r="BK152" s="10" t="str">
        <f t="shared" si="4842"/>
        <v/>
      </c>
      <c r="BL152" s="10" t="str">
        <f t="shared" si="4842"/>
        <v/>
      </c>
      <c r="BM152" s="10" t="str">
        <f t="shared" si="4842"/>
        <v/>
      </c>
      <c r="BN152" s="10" t="str">
        <f t="shared" si="4842"/>
        <v/>
      </c>
      <c r="BO152" s="10" t="str">
        <f t="shared" ref="BO152:CW152" si="4843">IF(BO151="","",IF(OR(BO151="G",BO151="C")=TRUE,"S",IF(OR(BO151="A",BO151="T")=TRUE,"W","/")))</f>
        <v/>
      </c>
      <c r="BP152" s="10" t="str">
        <f t="shared" si="4843"/>
        <v/>
      </c>
      <c r="BQ152" s="10" t="str">
        <f t="shared" si="4843"/>
        <v/>
      </c>
      <c r="BR152" s="10" t="str">
        <f t="shared" si="4843"/>
        <v/>
      </c>
      <c r="BS152" s="10" t="str">
        <f t="shared" si="4843"/>
        <v/>
      </c>
      <c r="BT152" s="10" t="str">
        <f t="shared" si="4843"/>
        <v/>
      </c>
      <c r="BU152" s="10" t="str">
        <f t="shared" si="4843"/>
        <v/>
      </c>
      <c r="BV152" s="10" t="str">
        <f t="shared" si="4843"/>
        <v/>
      </c>
      <c r="BW152" s="10" t="str">
        <f t="shared" si="4843"/>
        <v/>
      </c>
      <c r="BX152" s="10" t="str">
        <f t="shared" si="4843"/>
        <v/>
      </c>
      <c r="BY152" s="10" t="str">
        <f t="shared" si="4843"/>
        <v/>
      </c>
      <c r="BZ152" s="10" t="str">
        <f t="shared" si="4843"/>
        <v/>
      </c>
      <c r="CA152" s="10" t="str">
        <f t="shared" si="4843"/>
        <v/>
      </c>
      <c r="CB152" s="10" t="str">
        <f t="shared" si="4843"/>
        <v/>
      </c>
      <c r="CC152" s="546" t="str">
        <f t="shared" si="4843"/>
        <v/>
      </c>
      <c r="CD152" s="10" t="str">
        <f t="shared" si="4843"/>
        <v/>
      </c>
      <c r="CE152" s="10" t="str">
        <f t="shared" si="4843"/>
        <v/>
      </c>
      <c r="CF152" s="23" t="str">
        <f t="shared" si="4843"/>
        <v/>
      </c>
      <c r="CG152" s="23" t="str">
        <f t="shared" si="4843"/>
        <v/>
      </c>
      <c r="CH152" s="23" t="str">
        <f t="shared" si="4843"/>
        <v/>
      </c>
      <c r="CI152" s="23" t="str">
        <f t="shared" si="4843"/>
        <v/>
      </c>
      <c r="CJ152" s="23" t="str">
        <f t="shared" si="4843"/>
        <v/>
      </c>
      <c r="CK152" s="23" t="str">
        <f t="shared" si="4843"/>
        <v/>
      </c>
      <c r="CL152" s="23" t="str">
        <f t="shared" si="4843"/>
        <v/>
      </c>
      <c r="CM152" s="23" t="str">
        <f t="shared" si="4843"/>
        <v/>
      </c>
      <c r="CN152" s="23" t="str">
        <f t="shared" si="4843"/>
        <v/>
      </c>
      <c r="CO152" s="23" t="str">
        <f t="shared" si="4843"/>
        <v/>
      </c>
      <c r="CP152" s="23" t="str">
        <f t="shared" si="4843"/>
        <v/>
      </c>
      <c r="CQ152" s="23" t="str">
        <f t="shared" si="4843"/>
        <v/>
      </c>
      <c r="CR152" s="23" t="str">
        <f t="shared" si="4843"/>
        <v/>
      </c>
      <c r="CS152" s="23" t="str">
        <f t="shared" si="4843"/>
        <v/>
      </c>
      <c r="CT152" s="23" t="str">
        <f t="shared" si="4843"/>
        <v/>
      </c>
      <c r="CU152" s="23" t="str">
        <f t="shared" si="4843"/>
        <v/>
      </c>
      <c r="CV152" s="23" t="str">
        <f t="shared" si="4843"/>
        <v/>
      </c>
      <c r="CW152" s="23" t="str">
        <f t="shared" si="4843"/>
        <v/>
      </c>
      <c r="CX152" s="533"/>
    </row>
    <row r="153" spans="1:114" s="510" customFormat="1">
      <c r="A153" s="532"/>
      <c r="B153" s="530">
        <f>$A154</f>
        <v>4801</v>
      </c>
      <c r="C153" s="509">
        <f t="shared" ref="C153:AH153" si="4844">$A154+B$9</f>
        <v>4802</v>
      </c>
      <c r="D153" s="509">
        <f t="shared" si="4844"/>
        <v>4803</v>
      </c>
      <c r="E153" s="509">
        <f t="shared" si="4844"/>
        <v>4804</v>
      </c>
      <c r="F153" s="509">
        <f t="shared" si="4844"/>
        <v>4805</v>
      </c>
      <c r="G153" s="509">
        <f t="shared" si="4844"/>
        <v>4806</v>
      </c>
      <c r="H153" s="509">
        <f t="shared" si="4844"/>
        <v>4807</v>
      </c>
      <c r="I153" s="509">
        <f t="shared" si="4844"/>
        <v>4808</v>
      </c>
      <c r="J153" s="509">
        <f t="shared" si="4844"/>
        <v>4809</v>
      </c>
      <c r="K153" s="509">
        <f t="shared" si="4844"/>
        <v>4810</v>
      </c>
      <c r="L153" s="509">
        <f t="shared" si="4844"/>
        <v>4811</v>
      </c>
      <c r="M153" s="509">
        <f t="shared" si="4844"/>
        <v>4812</v>
      </c>
      <c r="N153" s="509">
        <f t="shared" si="4844"/>
        <v>4813</v>
      </c>
      <c r="O153" s="509">
        <f t="shared" si="4844"/>
        <v>4814</v>
      </c>
      <c r="P153" s="509">
        <f t="shared" si="4844"/>
        <v>4815</v>
      </c>
      <c r="Q153" s="509">
        <f t="shared" si="4844"/>
        <v>4816</v>
      </c>
      <c r="R153" s="509">
        <f t="shared" si="4844"/>
        <v>4817</v>
      </c>
      <c r="S153" s="509">
        <f t="shared" si="4844"/>
        <v>4818</v>
      </c>
      <c r="T153" s="509">
        <f t="shared" si="4844"/>
        <v>4819</v>
      </c>
      <c r="U153" s="509">
        <f t="shared" si="4844"/>
        <v>4820</v>
      </c>
      <c r="V153" s="544">
        <f t="shared" si="4844"/>
        <v>4821</v>
      </c>
      <c r="W153" s="509">
        <f t="shared" si="4844"/>
        <v>4822</v>
      </c>
      <c r="X153" s="509">
        <f t="shared" si="4844"/>
        <v>4823</v>
      </c>
      <c r="Y153" s="509">
        <f t="shared" si="4844"/>
        <v>4824</v>
      </c>
      <c r="Z153" s="509">
        <f t="shared" si="4844"/>
        <v>4825</v>
      </c>
      <c r="AA153" s="509">
        <f t="shared" si="4844"/>
        <v>4826</v>
      </c>
      <c r="AB153" s="509">
        <f t="shared" si="4844"/>
        <v>4827</v>
      </c>
      <c r="AC153" s="509">
        <f t="shared" si="4844"/>
        <v>4828</v>
      </c>
      <c r="AD153" s="509">
        <f t="shared" si="4844"/>
        <v>4829</v>
      </c>
      <c r="AE153" s="509">
        <f t="shared" si="4844"/>
        <v>4830</v>
      </c>
      <c r="AF153" s="509">
        <f t="shared" si="4844"/>
        <v>4831</v>
      </c>
      <c r="AG153" s="509">
        <f t="shared" si="4844"/>
        <v>4832</v>
      </c>
      <c r="AH153" s="509">
        <f t="shared" si="4844"/>
        <v>4833</v>
      </c>
      <c r="AI153" s="509">
        <f t="shared" ref="AI153:BN153" si="4845">$A154+AH$9</f>
        <v>4834</v>
      </c>
      <c r="AJ153" s="509">
        <f t="shared" si="4845"/>
        <v>4835</v>
      </c>
      <c r="AK153" s="509">
        <f t="shared" si="4845"/>
        <v>4836</v>
      </c>
      <c r="AL153" s="509">
        <f t="shared" si="4845"/>
        <v>4837</v>
      </c>
      <c r="AM153" s="509">
        <f t="shared" si="4845"/>
        <v>4838</v>
      </c>
      <c r="AN153" s="509">
        <f t="shared" si="4845"/>
        <v>4839</v>
      </c>
      <c r="AO153" s="509">
        <f t="shared" si="4845"/>
        <v>4840</v>
      </c>
      <c r="AP153" s="544">
        <f t="shared" si="4845"/>
        <v>4841</v>
      </c>
      <c r="AQ153" s="531">
        <f t="shared" si="4845"/>
        <v>4842</v>
      </c>
      <c r="AR153" s="509">
        <f t="shared" si="4845"/>
        <v>4843</v>
      </c>
      <c r="AS153" s="509">
        <f t="shared" si="4845"/>
        <v>4844</v>
      </c>
      <c r="AT153" s="509">
        <f t="shared" si="4845"/>
        <v>4845</v>
      </c>
      <c r="AU153" s="509">
        <f t="shared" si="4845"/>
        <v>4846</v>
      </c>
      <c r="AV153" s="509">
        <f t="shared" si="4845"/>
        <v>4847</v>
      </c>
      <c r="AW153" s="509">
        <f t="shared" si="4845"/>
        <v>4848</v>
      </c>
      <c r="AX153" s="509">
        <f t="shared" si="4845"/>
        <v>4849</v>
      </c>
      <c r="AY153" s="509">
        <f t="shared" si="4845"/>
        <v>4850</v>
      </c>
      <c r="AZ153" s="509">
        <f t="shared" si="4845"/>
        <v>4851</v>
      </c>
      <c r="BA153" s="509">
        <f t="shared" si="4845"/>
        <v>4852</v>
      </c>
      <c r="BB153" s="509">
        <f t="shared" si="4845"/>
        <v>4853</v>
      </c>
      <c r="BC153" s="509">
        <f t="shared" si="4845"/>
        <v>4854</v>
      </c>
      <c r="BD153" s="509">
        <f t="shared" si="4845"/>
        <v>4855</v>
      </c>
      <c r="BE153" s="509">
        <f t="shared" si="4845"/>
        <v>4856</v>
      </c>
      <c r="BF153" s="509">
        <f t="shared" si="4845"/>
        <v>4857</v>
      </c>
      <c r="BG153" s="509">
        <f t="shared" si="4845"/>
        <v>4858</v>
      </c>
      <c r="BH153" s="509">
        <f t="shared" si="4845"/>
        <v>4859</v>
      </c>
      <c r="BI153" s="509">
        <f t="shared" si="4845"/>
        <v>4860</v>
      </c>
      <c r="BJ153" s="544">
        <f t="shared" si="4845"/>
        <v>4861</v>
      </c>
      <c r="BK153" s="531">
        <f t="shared" si="4845"/>
        <v>4862</v>
      </c>
      <c r="BL153" s="531">
        <f t="shared" si="4845"/>
        <v>4863</v>
      </c>
      <c r="BM153" s="531">
        <f t="shared" si="4845"/>
        <v>4864</v>
      </c>
      <c r="BN153" s="531">
        <f t="shared" si="4845"/>
        <v>4865</v>
      </c>
      <c r="BO153" s="531">
        <f t="shared" ref="BO153:CT153" si="4846">$A154+BN$9</f>
        <v>4866</v>
      </c>
      <c r="BP153" s="531">
        <f t="shared" si="4846"/>
        <v>4867</v>
      </c>
      <c r="BQ153" s="531">
        <f t="shared" si="4846"/>
        <v>4868</v>
      </c>
      <c r="BR153" s="531">
        <f t="shared" si="4846"/>
        <v>4869</v>
      </c>
      <c r="BS153" s="531">
        <f t="shared" si="4846"/>
        <v>4870</v>
      </c>
      <c r="BT153" s="531">
        <f t="shared" si="4846"/>
        <v>4871</v>
      </c>
      <c r="BU153" s="531">
        <f t="shared" si="4846"/>
        <v>4872</v>
      </c>
      <c r="BV153" s="531">
        <f t="shared" si="4846"/>
        <v>4873</v>
      </c>
      <c r="BW153" s="531">
        <f t="shared" si="4846"/>
        <v>4874</v>
      </c>
      <c r="BX153" s="531">
        <f t="shared" si="4846"/>
        <v>4875</v>
      </c>
      <c r="BY153" s="531">
        <f t="shared" si="4846"/>
        <v>4876</v>
      </c>
      <c r="BZ153" s="531">
        <f t="shared" si="4846"/>
        <v>4877</v>
      </c>
      <c r="CA153" s="531">
        <f t="shared" si="4846"/>
        <v>4878</v>
      </c>
      <c r="CB153" s="531">
        <f t="shared" si="4846"/>
        <v>4879</v>
      </c>
      <c r="CC153" s="547">
        <f t="shared" si="4846"/>
        <v>4880</v>
      </c>
      <c r="CD153" s="531">
        <f t="shared" si="4846"/>
        <v>4881</v>
      </c>
      <c r="CE153" s="531">
        <f t="shared" si="4846"/>
        <v>4882</v>
      </c>
      <c r="CF153" s="509">
        <f t="shared" si="4846"/>
        <v>4883</v>
      </c>
      <c r="CG153" s="509">
        <f t="shared" si="4846"/>
        <v>4884</v>
      </c>
      <c r="CH153" s="509">
        <f t="shared" si="4846"/>
        <v>4885</v>
      </c>
      <c r="CI153" s="509">
        <f t="shared" si="4846"/>
        <v>4886</v>
      </c>
      <c r="CJ153" s="509">
        <f t="shared" si="4846"/>
        <v>4887</v>
      </c>
      <c r="CK153" s="509">
        <f t="shared" si="4846"/>
        <v>4888</v>
      </c>
      <c r="CL153" s="509">
        <f t="shared" si="4846"/>
        <v>4889</v>
      </c>
      <c r="CM153" s="509">
        <f t="shared" si="4846"/>
        <v>4890</v>
      </c>
      <c r="CN153" s="509">
        <f t="shared" si="4846"/>
        <v>4891</v>
      </c>
      <c r="CO153" s="509">
        <f t="shared" si="4846"/>
        <v>4892</v>
      </c>
      <c r="CP153" s="509">
        <f t="shared" si="4846"/>
        <v>4893</v>
      </c>
      <c r="CQ153" s="509">
        <f t="shared" si="4846"/>
        <v>4894</v>
      </c>
      <c r="CR153" s="509">
        <f t="shared" si="4846"/>
        <v>4895</v>
      </c>
      <c r="CS153" s="509">
        <f t="shared" si="4846"/>
        <v>4896</v>
      </c>
      <c r="CT153" s="509">
        <f t="shared" si="4846"/>
        <v>4897</v>
      </c>
      <c r="CU153" s="509">
        <f t="shared" ref="CU153:CW153" si="4847">$A154+CT$9</f>
        <v>4898</v>
      </c>
      <c r="CV153" s="509">
        <f t="shared" si="4847"/>
        <v>4899</v>
      </c>
      <c r="CW153" s="509">
        <f t="shared" si="4847"/>
        <v>4900</v>
      </c>
      <c r="CX153" s="532"/>
      <c r="CZ153" s="508"/>
      <c r="DE153" s="508"/>
      <c r="DF153" s="508"/>
      <c r="DG153" s="508"/>
      <c r="DH153" s="508"/>
      <c r="DI153" s="508"/>
      <c r="DJ153" s="508"/>
    </row>
    <row r="154" spans="1:114">
      <c r="A154" s="533">
        <v>4801</v>
      </c>
      <c r="B154" s="190" t="str">
        <f>MID($I$7,B153,1)</f>
        <v/>
      </c>
      <c r="C154" s="23" t="str">
        <f t="shared" ref="C154" si="4848">MID($I$7,C153,1)</f>
        <v/>
      </c>
      <c r="D154" s="23" t="str">
        <f t="shared" ref="D154" si="4849">MID($I$7,D153,1)</f>
        <v/>
      </c>
      <c r="E154" s="23" t="str">
        <f t="shared" ref="E154" si="4850">MID($I$7,E153,1)</f>
        <v/>
      </c>
      <c r="F154" s="23" t="str">
        <f t="shared" ref="F154" si="4851">MID($I$7,F153,1)</f>
        <v/>
      </c>
      <c r="G154" s="23" t="str">
        <f t="shared" ref="G154" si="4852">MID($I$7,G153,1)</f>
        <v/>
      </c>
      <c r="H154" s="23" t="str">
        <f t="shared" ref="H154" si="4853">MID($I$7,H153,1)</f>
        <v/>
      </c>
      <c r="I154" s="23" t="str">
        <f t="shared" ref="I154" si="4854">MID($I$7,I153,1)</f>
        <v/>
      </c>
      <c r="J154" s="23" t="str">
        <f t="shared" ref="J154" si="4855">MID($I$7,J153,1)</f>
        <v/>
      </c>
      <c r="K154" s="23" t="str">
        <f t="shared" ref="K154" si="4856">MID($I$7,K153,1)</f>
        <v/>
      </c>
      <c r="L154" s="23" t="str">
        <f t="shared" ref="L154" si="4857">MID($I$7,L153,1)</f>
        <v/>
      </c>
      <c r="M154" s="23" t="str">
        <f t="shared" ref="M154" si="4858">MID($I$7,M153,1)</f>
        <v/>
      </c>
      <c r="N154" s="23" t="str">
        <f t="shared" ref="N154" si="4859">MID($I$7,N153,1)</f>
        <v/>
      </c>
      <c r="O154" s="23" t="str">
        <f t="shared" ref="O154" si="4860">MID($I$7,O153,1)</f>
        <v/>
      </c>
      <c r="P154" s="23" t="str">
        <f t="shared" ref="P154" si="4861">MID($I$7,P153,1)</f>
        <v/>
      </c>
      <c r="Q154" s="23" t="str">
        <f t="shared" ref="Q154" si="4862">MID($I$7,Q153,1)</f>
        <v/>
      </c>
      <c r="R154" s="23" t="str">
        <f t="shared" ref="R154" si="4863">MID($I$7,R153,1)</f>
        <v/>
      </c>
      <c r="S154" s="23" t="str">
        <f t="shared" ref="S154" si="4864">MID($I$7,S153,1)</f>
        <v/>
      </c>
      <c r="T154" s="23" t="str">
        <f t="shared" ref="T154" si="4865">MID($I$7,T153,1)</f>
        <v/>
      </c>
      <c r="U154" s="23" t="str">
        <f t="shared" ref="U154" si="4866">MID($I$7,U153,1)</f>
        <v/>
      </c>
      <c r="V154" s="543" t="str">
        <f t="shared" ref="V154" si="4867">MID($I$7,V153,1)</f>
        <v/>
      </c>
      <c r="W154" s="23" t="str">
        <f t="shared" ref="W154" si="4868">MID($I$7,W153,1)</f>
        <v/>
      </c>
      <c r="X154" s="23" t="str">
        <f t="shared" ref="X154" si="4869">MID($I$7,X153,1)</f>
        <v/>
      </c>
      <c r="Y154" s="23" t="str">
        <f t="shared" ref="Y154" si="4870">MID($I$7,Y153,1)</f>
        <v/>
      </c>
      <c r="Z154" s="23" t="str">
        <f t="shared" ref="Z154" si="4871">MID($I$7,Z153,1)</f>
        <v/>
      </c>
      <c r="AA154" s="23" t="str">
        <f t="shared" ref="AA154" si="4872">MID($I$7,AA153,1)</f>
        <v/>
      </c>
      <c r="AB154" s="23" t="str">
        <f t="shared" ref="AB154" si="4873">MID($I$7,AB153,1)</f>
        <v/>
      </c>
      <c r="AC154" s="23" t="str">
        <f t="shared" ref="AC154" si="4874">MID($I$7,AC153,1)</f>
        <v/>
      </c>
      <c r="AD154" s="23" t="str">
        <f t="shared" ref="AD154" si="4875">MID($I$7,AD153,1)</f>
        <v/>
      </c>
      <c r="AE154" s="23" t="str">
        <f t="shared" ref="AE154" si="4876">MID($I$7,AE153,1)</f>
        <v/>
      </c>
      <c r="AF154" s="23" t="str">
        <f t="shared" ref="AF154" si="4877">MID($I$7,AF153,1)</f>
        <v/>
      </c>
      <c r="AG154" s="23" t="str">
        <f t="shared" ref="AG154" si="4878">MID($I$7,AG153,1)</f>
        <v/>
      </c>
      <c r="AH154" s="23" t="str">
        <f t="shared" ref="AH154" si="4879">MID($I$7,AH153,1)</f>
        <v/>
      </c>
      <c r="AI154" s="23" t="str">
        <f t="shared" ref="AI154" si="4880">MID($I$7,AI153,1)</f>
        <v/>
      </c>
      <c r="AJ154" s="23" t="str">
        <f t="shared" ref="AJ154" si="4881">MID($I$7,AJ153,1)</f>
        <v/>
      </c>
      <c r="AK154" s="23" t="str">
        <f t="shared" ref="AK154" si="4882">MID($I$7,AK153,1)</f>
        <v/>
      </c>
      <c r="AL154" s="23" t="str">
        <f t="shared" ref="AL154" si="4883">MID($I$7,AL153,1)</f>
        <v/>
      </c>
      <c r="AM154" s="23" t="str">
        <f t="shared" ref="AM154" si="4884">MID($I$7,AM153,1)</f>
        <v/>
      </c>
      <c r="AN154" s="23" t="str">
        <f t="shared" ref="AN154" si="4885">MID($I$7,AN153,1)</f>
        <v/>
      </c>
      <c r="AO154" s="23" t="str">
        <f t="shared" ref="AO154" si="4886">MID($I$7,AO153,1)</f>
        <v/>
      </c>
      <c r="AP154" s="543" t="str">
        <f t="shared" ref="AP154" si="4887">MID($I$7,AP153,1)</f>
        <v/>
      </c>
      <c r="AQ154" s="10" t="str">
        <f t="shared" ref="AQ154" si="4888">MID($I$7,AQ153,1)</f>
        <v/>
      </c>
      <c r="AR154" s="23" t="str">
        <f t="shared" ref="AR154" si="4889">MID($I$7,AR153,1)</f>
        <v/>
      </c>
      <c r="AS154" s="23" t="str">
        <f t="shared" ref="AS154" si="4890">MID($I$7,AS153,1)</f>
        <v/>
      </c>
      <c r="AT154" s="23" t="str">
        <f t="shared" ref="AT154" si="4891">MID($I$7,AT153,1)</f>
        <v/>
      </c>
      <c r="AU154" s="23" t="str">
        <f t="shared" ref="AU154" si="4892">MID($I$7,AU153,1)</f>
        <v/>
      </c>
      <c r="AV154" s="23" t="str">
        <f t="shared" ref="AV154" si="4893">MID($I$7,AV153,1)</f>
        <v/>
      </c>
      <c r="AW154" s="23" t="str">
        <f t="shared" ref="AW154" si="4894">MID($I$7,AW153,1)</f>
        <v/>
      </c>
      <c r="AX154" s="23" t="str">
        <f t="shared" ref="AX154" si="4895">MID($I$7,AX153,1)</f>
        <v/>
      </c>
      <c r="AY154" s="23" t="str">
        <f t="shared" ref="AY154" si="4896">MID($I$7,AY153,1)</f>
        <v/>
      </c>
      <c r="AZ154" s="23" t="str">
        <f t="shared" ref="AZ154" si="4897">MID($I$7,AZ153,1)</f>
        <v/>
      </c>
      <c r="BA154" s="23" t="str">
        <f t="shared" ref="BA154" si="4898">MID($I$7,BA153,1)</f>
        <v/>
      </c>
      <c r="BB154" s="23" t="str">
        <f t="shared" ref="BB154" si="4899">MID($I$7,BB153,1)</f>
        <v/>
      </c>
      <c r="BC154" s="23" t="str">
        <f t="shared" ref="BC154" si="4900">MID($I$7,BC153,1)</f>
        <v/>
      </c>
      <c r="BD154" s="23" t="str">
        <f t="shared" ref="BD154" si="4901">MID($I$7,BD153,1)</f>
        <v/>
      </c>
      <c r="BE154" s="23" t="str">
        <f t="shared" ref="BE154" si="4902">MID($I$7,BE153,1)</f>
        <v/>
      </c>
      <c r="BF154" s="23" t="str">
        <f t="shared" ref="BF154" si="4903">MID($I$7,BF153,1)</f>
        <v/>
      </c>
      <c r="BG154" s="23" t="str">
        <f t="shared" ref="BG154" si="4904">MID($I$7,BG153,1)</f>
        <v/>
      </c>
      <c r="BH154" s="23" t="str">
        <f t="shared" ref="BH154" si="4905">MID($I$7,BH153,1)</f>
        <v/>
      </c>
      <c r="BI154" s="23" t="str">
        <f t="shared" ref="BI154" si="4906">MID($I$7,BI153,1)</f>
        <v/>
      </c>
      <c r="BJ154" s="543" t="str">
        <f t="shared" ref="BJ154" si="4907">MID($I$7,BJ153,1)</f>
        <v/>
      </c>
      <c r="BK154" s="10" t="str">
        <f t="shared" ref="BK154" si="4908">MID($I$7,BK153,1)</f>
        <v/>
      </c>
      <c r="BL154" s="10" t="str">
        <f t="shared" ref="BL154" si="4909">MID($I$7,BL153,1)</f>
        <v/>
      </c>
      <c r="BM154" s="10" t="str">
        <f t="shared" ref="BM154" si="4910">MID($I$7,BM153,1)</f>
        <v/>
      </c>
      <c r="BN154" s="10" t="str">
        <f t="shared" ref="BN154" si="4911">MID($I$7,BN153,1)</f>
        <v/>
      </c>
      <c r="BO154" s="10" t="str">
        <f t="shared" ref="BO154" si="4912">MID($I$7,BO153,1)</f>
        <v/>
      </c>
      <c r="BP154" s="10" t="str">
        <f t="shared" ref="BP154" si="4913">MID($I$7,BP153,1)</f>
        <v/>
      </c>
      <c r="BQ154" s="10" t="str">
        <f t="shared" ref="BQ154" si="4914">MID($I$7,BQ153,1)</f>
        <v/>
      </c>
      <c r="BR154" s="10" t="str">
        <f t="shared" ref="BR154" si="4915">MID($I$7,BR153,1)</f>
        <v/>
      </c>
      <c r="BS154" s="10" t="str">
        <f t="shared" ref="BS154" si="4916">MID($I$7,BS153,1)</f>
        <v/>
      </c>
      <c r="BT154" s="10" t="str">
        <f t="shared" ref="BT154" si="4917">MID($I$7,BT153,1)</f>
        <v/>
      </c>
      <c r="BU154" s="10" t="str">
        <f t="shared" ref="BU154" si="4918">MID($I$7,BU153,1)</f>
        <v/>
      </c>
      <c r="BV154" s="10" t="str">
        <f t="shared" ref="BV154" si="4919">MID($I$7,BV153,1)</f>
        <v/>
      </c>
      <c r="BW154" s="10" t="str">
        <f t="shared" ref="BW154" si="4920">MID($I$7,BW153,1)</f>
        <v/>
      </c>
      <c r="BX154" s="10" t="str">
        <f t="shared" ref="BX154" si="4921">MID($I$7,BX153,1)</f>
        <v/>
      </c>
      <c r="BY154" s="10" t="str">
        <f t="shared" ref="BY154" si="4922">MID($I$7,BY153,1)</f>
        <v/>
      </c>
      <c r="BZ154" s="10" t="str">
        <f t="shared" ref="BZ154" si="4923">MID($I$7,BZ153,1)</f>
        <v/>
      </c>
      <c r="CA154" s="10" t="str">
        <f t="shared" ref="CA154" si="4924">MID($I$7,CA153,1)</f>
        <v/>
      </c>
      <c r="CB154" s="10" t="str">
        <f t="shared" ref="CB154" si="4925">MID($I$7,CB153,1)</f>
        <v/>
      </c>
      <c r="CC154" s="546" t="str">
        <f t="shared" ref="CC154" si="4926">MID($I$7,CC153,1)</f>
        <v/>
      </c>
      <c r="CD154" s="10" t="str">
        <f t="shared" ref="CD154" si="4927">MID($I$7,CD153,1)</f>
        <v/>
      </c>
      <c r="CE154" s="10" t="str">
        <f t="shared" ref="CE154" si="4928">MID($I$7,CE153,1)</f>
        <v/>
      </c>
      <c r="CF154" s="23" t="str">
        <f t="shared" ref="CF154" si="4929">MID($I$7,CF153,1)</f>
        <v/>
      </c>
      <c r="CG154" s="23" t="str">
        <f t="shared" ref="CG154" si="4930">MID($I$7,CG153,1)</f>
        <v/>
      </c>
      <c r="CH154" s="23" t="str">
        <f t="shared" ref="CH154" si="4931">MID($I$7,CH153,1)</f>
        <v/>
      </c>
      <c r="CI154" s="23" t="str">
        <f t="shared" ref="CI154" si="4932">MID($I$7,CI153,1)</f>
        <v/>
      </c>
      <c r="CJ154" s="23" t="str">
        <f t="shared" ref="CJ154" si="4933">MID($I$7,CJ153,1)</f>
        <v/>
      </c>
      <c r="CK154" s="23" t="str">
        <f t="shared" ref="CK154" si="4934">MID($I$7,CK153,1)</f>
        <v/>
      </c>
      <c r="CL154" s="23" t="str">
        <f t="shared" ref="CL154" si="4935">MID($I$7,CL153,1)</f>
        <v/>
      </c>
      <c r="CM154" s="23" t="str">
        <f t="shared" ref="CM154" si="4936">MID($I$7,CM153,1)</f>
        <v/>
      </c>
      <c r="CN154" s="23" t="str">
        <f t="shared" ref="CN154" si="4937">MID($I$7,CN153,1)</f>
        <v/>
      </c>
      <c r="CO154" s="23" t="str">
        <f t="shared" ref="CO154" si="4938">MID($I$7,CO153,1)</f>
        <v/>
      </c>
      <c r="CP154" s="23" t="str">
        <f t="shared" ref="CP154" si="4939">MID($I$7,CP153,1)</f>
        <v/>
      </c>
      <c r="CQ154" s="23" t="str">
        <f t="shared" ref="CQ154" si="4940">MID($I$7,CQ153,1)</f>
        <v/>
      </c>
      <c r="CR154" s="23" t="str">
        <f t="shared" ref="CR154" si="4941">MID($I$7,CR153,1)</f>
        <v/>
      </c>
      <c r="CS154" s="23" t="str">
        <f t="shared" ref="CS154" si="4942">MID($I$7,CS153,1)</f>
        <v/>
      </c>
      <c r="CT154" s="23" t="str">
        <f t="shared" ref="CT154" si="4943">MID($I$7,CT153,1)</f>
        <v/>
      </c>
      <c r="CU154" s="23" t="str">
        <f t="shared" ref="CU154" si="4944">MID($I$7,CU153,1)</f>
        <v/>
      </c>
      <c r="CV154" s="23" t="str">
        <f t="shared" ref="CV154" si="4945">MID($I$7,CV153,1)</f>
        <v/>
      </c>
      <c r="CW154" s="23" t="str">
        <f t="shared" ref="CW154" si="4946">MID($I$7,CW153,1)</f>
        <v/>
      </c>
      <c r="CX154" s="533">
        <f>CW153</f>
        <v>4900</v>
      </c>
    </row>
    <row r="155" spans="1:114">
      <c r="A155" s="533"/>
      <c r="B155" s="190" t="str">
        <f>IF(B154="","",IF(OR(B154="G",B154="C")=TRUE,"S",IF(OR(B154="A",B154="T")=TRUE,"W","/")))</f>
        <v/>
      </c>
      <c r="C155" s="23" t="str">
        <f t="shared" ref="C155:BN155" si="4947">IF(C154="","",IF(OR(C154="G",C154="C")=TRUE,"S",IF(OR(C154="A",C154="T")=TRUE,"W","/")))</f>
        <v/>
      </c>
      <c r="D155" s="23" t="str">
        <f t="shared" si="4947"/>
        <v/>
      </c>
      <c r="E155" s="23" t="str">
        <f t="shared" si="4947"/>
        <v/>
      </c>
      <c r="F155" s="23" t="str">
        <f t="shared" si="4947"/>
        <v/>
      </c>
      <c r="G155" s="23" t="str">
        <f t="shared" si="4947"/>
        <v/>
      </c>
      <c r="H155" s="23" t="str">
        <f t="shared" si="4947"/>
        <v/>
      </c>
      <c r="I155" s="23" t="str">
        <f t="shared" si="4947"/>
        <v/>
      </c>
      <c r="J155" s="23" t="str">
        <f t="shared" si="4947"/>
        <v/>
      </c>
      <c r="K155" s="23" t="str">
        <f t="shared" si="4947"/>
        <v/>
      </c>
      <c r="L155" s="23" t="str">
        <f t="shared" si="4947"/>
        <v/>
      </c>
      <c r="M155" s="23" t="str">
        <f t="shared" si="4947"/>
        <v/>
      </c>
      <c r="N155" s="23" t="str">
        <f t="shared" si="4947"/>
        <v/>
      </c>
      <c r="O155" s="23" t="str">
        <f t="shared" si="4947"/>
        <v/>
      </c>
      <c r="P155" s="23" t="str">
        <f t="shared" si="4947"/>
        <v/>
      </c>
      <c r="Q155" s="23" t="str">
        <f t="shared" si="4947"/>
        <v/>
      </c>
      <c r="R155" s="23" t="str">
        <f t="shared" si="4947"/>
        <v/>
      </c>
      <c r="S155" s="23" t="str">
        <f t="shared" si="4947"/>
        <v/>
      </c>
      <c r="T155" s="23" t="str">
        <f t="shared" si="4947"/>
        <v/>
      </c>
      <c r="U155" s="23" t="str">
        <f t="shared" si="4947"/>
        <v/>
      </c>
      <c r="V155" s="543" t="str">
        <f t="shared" si="4947"/>
        <v/>
      </c>
      <c r="W155" s="23" t="str">
        <f t="shared" si="4947"/>
        <v/>
      </c>
      <c r="X155" s="23" t="str">
        <f t="shared" si="4947"/>
        <v/>
      </c>
      <c r="Y155" s="23" t="str">
        <f t="shared" si="4947"/>
        <v/>
      </c>
      <c r="Z155" s="23" t="str">
        <f t="shared" si="4947"/>
        <v/>
      </c>
      <c r="AA155" s="23" t="str">
        <f t="shared" si="4947"/>
        <v/>
      </c>
      <c r="AB155" s="23" t="str">
        <f t="shared" si="4947"/>
        <v/>
      </c>
      <c r="AC155" s="23" t="str">
        <f t="shared" si="4947"/>
        <v/>
      </c>
      <c r="AD155" s="23" t="str">
        <f t="shared" si="4947"/>
        <v/>
      </c>
      <c r="AE155" s="23" t="str">
        <f t="shared" si="4947"/>
        <v/>
      </c>
      <c r="AF155" s="23" t="str">
        <f t="shared" si="4947"/>
        <v/>
      </c>
      <c r="AG155" s="23" t="str">
        <f t="shared" si="4947"/>
        <v/>
      </c>
      <c r="AH155" s="23" t="str">
        <f t="shared" si="4947"/>
        <v/>
      </c>
      <c r="AI155" s="23" t="str">
        <f t="shared" si="4947"/>
        <v/>
      </c>
      <c r="AJ155" s="23" t="str">
        <f t="shared" si="4947"/>
        <v/>
      </c>
      <c r="AK155" s="23" t="str">
        <f t="shared" si="4947"/>
        <v/>
      </c>
      <c r="AL155" s="23" t="str">
        <f t="shared" si="4947"/>
        <v/>
      </c>
      <c r="AM155" s="23" t="str">
        <f t="shared" si="4947"/>
        <v/>
      </c>
      <c r="AN155" s="23" t="str">
        <f t="shared" si="4947"/>
        <v/>
      </c>
      <c r="AO155" s="23" t="str">
        <f t="shared" si="4947"/>
        <v/>
      </c>
      <c r="AP155" s="543" t="str">
        <f t="shared" si="4947"/>
        <v/>
      </c>
      <c r="AQ155" s="10" t="str">
        <f t="shared" si="4947"/>
        <v/>
      </c>
      <c r="AR155" s="23" t="str">
        <f t="shared" si="4947"/>
        <v/>
      </c>
      <c r="AS155" s="23" t="str">
        <f t="shared" si="4947"/>
        <v/>
      </c>
      <c r="AT155" s="23" t="str">
        <f t="shared" si="4947"/>
        <v/>
      </c>
      <c r="AU155" s="23" t="str">
        <f t="shared" si="4947"/>
        <v/>
      </c>
      <c r="AV155" s="23" t="str">
        <f t="shared" si="4947"/>
        <v/>
      </c>
      <c r="AW155" s="23" t="str">
        <f t="shared" si="4947"/>
        <v/>
      </c>
      <c r="AX155" s="23" t="str">
        <f t="shared" si="4947"/>
        <v/>
      </c>
      <c r="AY155" s="23" t="str">
        <f t="shared" si="4947"/>
        <v/>
      </c>
      <c r="AZ155" s="23" t="str">
        <f t="shared" si="4947"/>
        <v/>
      </c>
      <c r="BA155" s="23" t="str">
        <f t="shared" si="4947"/>
        <v/>
      </c>
      <c r="BB155" s="23" t="str">
        <f t="shared" si="4947"/>
        <v/>
      </c>
      <c r="BC155" s="23" t="str">
        <f t="shared" si="4947"/>
        <v/>
      </c>
      <c r="BD155" s="23" t="str">
        <f t="shared" si="4947"/>
        <v/>
      </c>
      <c r="BE155" s="23" t="str">
        <f t="shared" si="4947"/>
        <v/>
      </c>
      <c r="BF155" s="23" t="str">
        <f t="shared" si="4947"/>
        <v/>
      </c>
      <c r="BG155" s="23" t="str">
        <f t="shared" si="4947"/>
        <v/>
      </c>
      <c r="BH155" s="23" t="str">
        <f t="shared" si="4947"/>
        <v/>
      </c>
      <c r="BI155" s="23" t="str">
        <f t="shared" si="4947"/>
        <v/>
      </c>
      <c r="BJ155" s="543" t="str">
        <f t="shared" si="4947"/>
        <v/>
      </c>
      <c r="BK155" s="10" t="str">
        <f t="shared" si="4947"/>
        <v/>
      </c>
      <c r="BL155" s="10" t="str">
        <f t="shared" si="4947"/>
        <v/>
      </c>
      <c r="BM155" s="10" t="str">
        <f t="shared" si="4947"/>
        <v/>
      </c>
      <c r="BN155" s="10" t="str">
        <f t="shared" si="4947"/>
        <v/>
      </c>
      <c r="BO155" s="10" t="str">
        <f t="shared" ref="BO155:CW155" si="4948">IF(BO154="","",IF(OR(BO154="G",BO154="C")=TRUE,"S",IF(OR(BO154="A",BO154="T")=TRUE,"W","/")))</f>
        <v/>
      </c>
      <c r="BP155" s="10" t="str">
        <f t="shared" si="4948"/>
        <v/>
      </c>
      <c r="BQ155" s="10" t="str">
        <f t="shared" si="4948"/>
        <v/>
      </c>
      <c r="BR155" s="10" t="str">
        <f t="shared" si="4948"/>
        <v/>
      </c>
      <c r="BS155" s="10" t="str">
        <f t="shared" si="4948"/>
        <v/>
      </c>
      <c r="BT155" s="10" t="str">
        <f t="shared" si="4948"/>
        <v/>
      </c>
      <c r="BU155" s="10" t="str">
        <f t="shared" si="4948"/>
        <v/>
      </c>
      <c r="BV155" s="10" t="str">
        <f t="shared" si="4948"/>
        <v/>
      </c>
      <c r="BW155" s="10" t="str">
        <f t="shared" si="4948"/>
        <v/>
      </c>
      <c r="BX155" s="10" t="str">
        <f t="shared" si="4948"/>
        <v/>
      </c>
      <c r="BY155" s="10" t="str">
        <f t="shared" si="4948"/>
        <v/>
      </c>
      <c r="BZ155" s="10" t="str">
        <f t="shared" si="4948"/>
        <v/>
      </c>
      <c r="CA155" s="10" t="str">
        <f t="shared" si="4948"/>
        <v/>
      </c>
      <c r="CB155" s="10" t="str">
        <f t="shared" si="4948"/>
        <v/>
      </c>
      <c r="CC155" s="546" t="str">
        <f t="shared" si="4948"/>
        <v/>
      </c>
      <c r="CD155" s="10" t="str">
        <f t="shared" si="4948"/>
        <v/>
      </c>
      <c r="CE155" s="10" t="str">
        <f t="shared" si="4948"/>
        <v/>
      </c>
      <c r="CF155" s="23" t="str">
        <f t="shared" si="4948"/>
        <v/>
      </c>
      <c r="CG155" s="23" t="str">
        <f t="shared" si="4948"/>
        <v/>
      </c>
      <c r="CH155" s="23" t="str">
        <f t="shared" si="4948"/>
        <v/>
      </c>
      <c r="CI155" s="23" t="str">
        <f t="shared" si="4948"/>
        <v/>
      </c>
      <c r="CJ155" s="23" t="str">
        <f t="shared" si="4948"/>
        <v/>
      </c>
      <c r="CK155" s="23" t="str">
        <f t="shared" si="4948"/>
        <v/>
      </c>
      <c r="CL155" s="23" t="str">
        <f t="shared" si="4948"/>
        <v/>
      </c>
      <c r="CM155" s="23" t="str">
        <f t="shared" si="4948"/>
        <v/>
      </c>
      <c r="CN155" s="23" t="str">
        <f t="shared" si="4948"/>
        <v/>
      </c>
      <c r="CO155" s="23" t="str">
        <f t="shared" si="4948"/>
        <v/>
      </c>
      <c r="CP155" s="23" t="str">
        <f t="shared" si="4948"/>
        <v/>
      </c>
      <c r="CQ155" s="23" t="str">
        <f t="shared" si="4948"/>
        <v/>
      </c>
      <c r="CR155" s="23" t="str">
        <f t="shared" si="4948"/>
        <v/>
      </c>
      <c r="CS155" s="23" t="str">
        <f t="shared" si="4948"/>
        <v/>
      </c>
      <c r="CT155" s="23" t="str">
        <f t="shared" si="4948"/>
        <v/>
      </c>
      <c r="CU155" s="23" t="str">
        <f t="shared" si="4948"/>
        <v/>
      </c>
      <c r="CV155" s="23" t="str">
        <f t="shared" si="4948"/>
        <v/>
      </c>
      <c r="CW155" s="23" t="str">
        <f t="shared" si="4948"/>
        <v/>
      </c>
      <c r="CX155" s="533"/>
    </row>
    <row r="156" spans="1:114" s="510" customFormat="1">
      <c r="A156" s="532"/>
      <c r="B156" s="530">
        <f>$A157</f>
        <v>4901</v>
      </c>
      <c r="C156" s="509">
        <f t="shared" ref="C156:AH156" si="4949">$A157+B$9</f>
        <v>4902</v>
      </c>
      <c r="D156" s="509">
        <f t="shared" si="4949"/>
        <v>4903</v>
      </c>
      <c r="E156" s="509">
        <f t="shared" si="4949"/>
        <v>4904</v>
      </c>
      <c r="F156" s="509">
        <f t="shared" si="4949"/>
        <v>4905</v>
      </c>
      <c r="G156" s="509">
        <f t="shared" si="4949"/>
        <v>4906</v>
      </c>
      <c r="H156" s="509">
        <f t="shared" si="4949"/>
        <v>4907</v>
      </c>
      <c r="I156" s="509">
        <f t="shared" si="4949"/>
        <v>4908</v>
      </c>
      <c r="J156" s="509">
        <f t="shared" si="4949"/>
        <v>4909</v>
      </c>
      <c r="K156" s="509">
        <f t="shared" si="4949"/>
        <v>4910</v>
      </c>
      <c r="L156" s="509">
        <f t="shared" si="4949"/>
        <v>4911</v>
      </c>
      <c r="M156" s="509">
        <f t="shared" si="4949"/>
        <v>4912</v>
      </c>
      <c r="N156" s="509">
        <f t="shared" si="4949"/>
        <v>4913</v>
      </c>
      <c r="O156" s="509">
        <f t="shared" si="4949"/>
        <v>4914</v>
      </c>
      <c r="P156" s="509">
        <f t="shared" si="4949"/>
        <v>4915</v>
      </c>
      <c r="Q156" s="509">
        <f t="shared" si="4949"/>
        <v>4916</v>
      </c>
      <c r="R156" s="509">
        <f t="shared" si="4949"/>
        <v>4917</v>
      </c>
      <c r="S156" s="509">
        <f t="shared" si="4949"/>
        <v>4918</v>
      </c>
      <c r="T156" s="509">
        <f t="shared" si="4949"/>
        <v>4919</v>
      </c>
      <c r="U156" s="509">
        <f t="shared" si="4949"/>
        <v>4920</v>
      </c>
      <c r="V156" s="544">
        <f t="shared" si="4949"/>
        <v>4921</v>
      </c>
      <c r="W156" s="509">
        <f t="shared" si="4949"/>
        <v>4922</v>
      </c>
      <c r="X156" s="509">
        <f t="shared" si="4949"/>
        <v>4923</v>
      </c>
      <c r="Y156" s="509">
        <f t="shared" si="4949"/>
        <v>4924</v>
      </c>
      <c r="Z156" s="509">
        <f t="shared" si="4949"/>
        <v>4925</v>
      </c>
      <c r="AA156" s="509">
        <f t="shared" si="4949"/>
        <v>4926</v>
      </c>
      <c r="AB156" s="509">
        <f t="shared" si="4949"/>
        <v>4927</v>
      </c>
      <c r="AC156" s="509">
        <f t="shared" si="4949"/>
        <v>4928</v>
      </c>
      <c r="AD156" s="509">
        <f t="shared" si="4949"/>
        <v>4929</v>
      </c>
      <c r="AE156" s="509">
        <f t="shared" si="4949"/>
        <v>4930</v>
      </c>
      <c r="AF156" s="509">
        <f t="shared" si="4949"/>
        <v>4931</v>
      </c>
      <c r="AG156" s="509">
        <f t="shared" si="4949"/>
        <v>4932</v>
      </c>
      <c r="AH156" s="509">
        <f t="shared" si="4949"/>
        <v>4933</v>
      </c>
      <c r="AI156" s="509">
        <f t="shared" ref="AI156:BN156" si="4950">$A157+AH$9</f>
        <v>4934</v>
      </c>
      <c r="AJ156" s="509">
        <f t="shared" si="4950"/>
        <v>4935</v>
      </c>
      <c r="AK156" s="509">
        <f t="shared" si="4950"/>
        <v>4936</v>
      </c>
      <c r="AL156" s="509">
        <f t="shared" si="4950"/>
        <v>4937</v>
      </c>
      <c r="AM156" s="509">
        <f t="shared" si="4950"/>
        <v>4938</v>
      </c>
      <c r="AN156" s="509">
        <f t="shared" si="4950"/>
        <v>4939</v>
      </c>
      <c r="AO156" s="509">
        <f t="shared" si="4950"/>
        <v>4940</v>
      </c>
      <c r="AP156" s="544">
        <f t="shared" si="4950"/>
        <v>4941</v>
      </c>
      <c r="AQ156" s="531">
        <f t="shared" si="4950"/>
        <v>4942</v>
      </c>
      <c r="AR156" s="509">
        <f t="shared" si="4950"/>
        <v>4943</v>
      </c>
      <c r="AS156" s="509">
        <f t="shared" si="4950"/>
        <v>4944</v>
      </c>
      <c r="AT156" s="509">
        <f t="shared" si="4950"/>
        <v>4945</v>
      </c>
      <c r="AU156" s="509">
        <f t="shared" si="4950"/>
        <v>4946</v>
      </c>
      <c r="AV156" s="509">
        <f t="shared" si="4950"/>
        <v>4947</v>
      </c>
      <c r="AW156" s="509">
        <f t="shared" si="4950"/>
        <v>4948</v>
      </c>
      <c r="AX156" s="509">
        <f t="shared" si="4950"/>
        <v>4949</v>
      </c>
      <c r="AY156" s="509">
        <f t="shared" si="4950"/>
        <v>4950</v>
      </c>
      <c r="AZ156" s="509">
        <f t="shared" si="4950"/>
        <v>4951</v>
      </c>
      <c r="BA156" s="509">
        <f t="shared" si="4950"/>
        <v>4952</v>
      </c>
      <c r="BB156" s="509">
        <f t="shared" si="4950"/>
        <v>4953</v>
      </c>
      <c r="BC156" s="509">
        <f t="shared" si="4950"/>
        <v>4954</v>
      </c>
      <c r="BD156" s="509">
        <f t="shared" si="4950"/>
        <v>4955</v>
      </c>
      <c r="BE156" s="509">
        <f t="shared" si="4950"/>
        <v>4956</v>
      </c>
      <c r="BF156" s="509">
        <f t="shared" si="4950"/>
        <v>4957</v>
      </c>
      <c r="BG156" s="509">
        <f t="shared" si="4950"/>
        <v>4958</v>
      </c>
      <c r="BH156" s="509">
        <f t="shared" si="4950"/>
        <v>4959</v>
      </c>
      <c r="BI156" s="509">
        <f t="shared" si="4950"/>
        <v>4960</v>
      </c>
      <c r="BJ156" s="544">
        <f t="shared" si="4950"/>
        <v>4961</v>
      </c>
      <c r="BK156" s="531">
        <f t="shared" si="4950"/>
        <v>4962</v>
      </c>
      <c r="BL156" s="531">
        <f t="shared" si="4950"/>
        <v>4963</v>
      </c>
      <c r="BM156" s="531">
        <f t="shared" si="4950"/>
        <v>4964</v>
      </c>
      <c r="BN156" s="531">
        <f t="shared" si="4950"/>
        <v>4965</v>
      </c>
      <c r="BO156" s="531">
        <f t="shared" ref="BO156:CT156" si="4951">$A157+BN$9</f>
        <v>4966</v>
      </c>
      <c r="BP156" s="531">
        <f t="shared" si="4951"/>
        <v>4967</v>
      </c>
      <c r="BQ156" s="531">
        <f t="shared" si="4951"/>
        <v>4968</v>
      </c>
      <c r="BR156" s="531">
        <f t="shared" si="4951"/>
        <v>4969</v>
      </c>
      <c r="BS156" s="531">
        <f t="shared" si="4951"/>
        <v>4970</v>
      </c>
      <c r="BT156" s="531">
        <f t="shared" si="4951"/>
        <v>4971</v>
      </c>
      <c r="BU156" s="531">
        <f t="shared" si="4951"/>
        <v>4972</v>
      </c>
      <c r="BV156" s="531">
        <f t="shared" si="4951"/>
        <v>4973</v>
      </c>
      <c r="BW156" s="531">
        <f t="shared" si="4951"/>
        <v>4974</v>
      </c>
      <c r="BX156" s="531">
        <f t="shared" si="4951"/>
        <v>4975</v>
      </c>
      <c r="BY156" s="531">
        <f t="shared" si="4951"/>
        <v>4976</v>
      </c>
      <c r="BZ156" s="531">
        <f t="shared" si="4951"/>
        <v>4977</v>
      </c>
      <c r="CA156" s="531">
        <f t="shared" si="4951"/>
        <v>4978</v>
      </c>
      <c r="CB156" s="531">
        <f t="shared" si="4951"/>
        <v>4979</v>
      </c>
      <c r="CC156" s="547">
        <f t="shared" si="4951"/>
        <v>4980</v>
      </c>
      <c r="CD156" s="531">
        <f t="shared" si="4951"/>
        <v>4981</v>
      </c>
      <c r="CE156" s="531">
        <f t="shared" si="4951"/>
        <v>4982</v>
      </c>
      <c r="CF156" s="509">
        <f t="shared" si="4951"/>
        <v>4983</v>
      </c>
      <c r="CG156" s="509">
        <f t="shared" si="4951"/>
        <v>4984</v>
      </c>
      <c r="CH156" s="509">
        <f t="shared" si="4951"/>
        <v>4985</v>
      </c>
      <c r="CI156" s="509">
        <f t="shared" si="4951"/>
        <v>4986</v>
      </c>
      <c r="CJ156" s="509">
        <f t="shared" si="4951"/>
        <v>4987</v>
      </c>
      <c r="CK156" s="509">
        <f t="shared" si="4951"/>
        <v>4988</v>
      </c>
      <c r="CL156" s="509">
        <f t="shared" si="4951"/>
        <v>4989</v>
      </c>
      <c r="CM156" s="509">
        <f t="shared" si="4951"/>
        <v>4990</v>
      </c>
      <c r="CN156" s="509">
        <f t="shared" si="4951"/>
        <v>4991</v>
      </c>
      <c r="CO156" s="509">
        <f t="shared" si="4951"/>
        <v>4992</v>
      </c>
      <c r="CP156" s="509">
        <f t="shared" si="4951"/>
        <v>4993</v>
      </c>
      <c r="CQ156" s="509">
        <f t="shared" si="4951"/>
        <v>4994</v>
      </c>
      <c r="CR156" s="509">
        <f t="shared" si="4951"/>
        <v>4995</v>
      </c>
      <c r="CS156" s="509">
        <f t="shared" si="4951"/>
        <v>4996</v>
      </c>
      <c r="CT156" s="509">
        <f t="shared" si="4951"/>
        <v>4997</v>
      </c>
      <c r="CU156" s="509">
        <f t="shared" ref="CU156:CW156" si="4952">$A157+CT$9</f>
        <v>4998</v>
      </c>
      <c r="CV156" s="509">
        <f t="shared" si="4952"/>
        <v>4999</v>
      </c>
      <c r="CW156" s="509">
        <f t="shared" si="4952"/>
        <v>5000</v>
      </c>
      <c r="CX156" s="532"/>
      <c r="CZ156" s="508"/>
      <c r="DE156" s="508"/>
      <c r="DF156" s="508"/>
      <c r="DG156" s="508"/>
      <c r="DH156" s="508"/>
      <c r="DI156" s="508"/>
      <c r="DJ156" s="508"/>
    </row>
    <row r="157" spans="1:114">
      <c r="A157" s="533">
        <v>4901</v>
      </c>
      <c r="B157" s="190" t="str">
        <f>MID($I$7,B156,1)</f>
        <v/>
      </c>
      <c r="C157" s="23" t="str">
        <f t="shared" ref="C157" si="4953">MID($I$7,C156,1)</f>
        <v/>
      </c>
      <c r="D157" s="23" t="str">
        <f t="shared" ref="D157" si="4954">MID($I$7,D156,1)</f>
        <v/>
      </c>
      <c r="E157" s="23" t="str">
        <f t="shared" ref="E157" si="4955">MID($I$7,E156,1)</f>
        <v/>
      </c>
      <c r="F157" s="23" t="str">
        <f t="shared" ref="F157" si="4956">MID($I$7,F156,1)</f>
        <v/>
      </c>
      <c r="G157" s="23" t="str">
        <f t="shared" ref="G157" si="4957">MID($I$7,G156,1)</f>
        <v/>
      </c>
      <c r="H157" s="23" t="str">
        <f t="shared" ref="H157" si="4958">MID($I$7,H156,1)</f>
        <v/>
      </c>
      <c r="I157" s="23" t="str">
        <f t="shared" ref="I157" si="4959">MID($I$7,I156,1)</f>
        <v/>
      </c>
      <c r="J157" s="23" t="str">
        <f t="shared" ref="J157" si="4960">MID($I$7,J156,1)</f>
        <v/>
      </c>
      <c r="K157" s="23" t="str">
        <f t="shared" ref="K157" si="4961">MID($I$7,K156,1)</f>
        <v/>
      </c>
      <c r="L157" s="23" t="str">
        <f t="shared" ref="L157" si="4962">MID($I$7,L156,1)</f>
        <v/>
      </c>
      <c r="M157" s="23" t="str">
        <f t="shared" ref="M157" si="4963">MID($I$7,M156,1)</f>
        <v/>
      </c>
      <c r="N157" s="23" t="str">
        <f t="shared" ref="N157" si="4964">MID($I$7,N156,1)</f>
        <v/>
      </c>
      <c r="O157" s="23" t="str">
        <f t="shared" ref="O157" si="4965">MID($I$7,O156,1)</f>
        <v/>
      </c>
      <c r="P157" s="23" t="str">
        <f t="shared" ref="P157" si="4966">MID($I$7,P156,1)</f>
        <v/>
      </c>
      <c r="Q157" s="23" t="str">
        <f t="shared" ref="Q157" si="4967">MID($I$7,Q156,1)</f>
        <v/>
      </c>
      <c r="R157" s="23" t="str">
        <f t="shared" ref="R157" si="4968">MID($I$7,R156,1)</f>
        <v/>
      </c>
      <c r="S157" s="23" t="str">
        <f t="shared" ref="S157" si="4969">MID($I$7,S156,1)</f>
        <v/>
      </c>
      <c r="T157" s="23" t="str">
        <f t="shared" ref="T157" si="4970">MID($I$7,T156,1)</f>
        <v/>
      </c>
      <c r="U157" s="23" t="str">
        <f t="shared" ref="U157" si="4971">MID($I$7,U156,1)</f>
        <v/>
      </c>
      <c r="V157" s="543" t="str">
        <f t="shared" ref="V157" si="4972">MID($I$7,V156,1)</f>
        <v/>
      </c>
      <c r="W157" s="23" t="str">
        <f t="shared" ref="W157" si="4973">MID($I$7,W156,1)</f>
        <v/>
      </c>
      <c r="X157" s="23" t="str">
        <f t="shared" ref="X157" si="4974">MID($I$7,X156,1)</f>
        <v/>
      </c>
      <c r="Y157" s="23" t="str">
        <f t="shared" ref="Y157" si="4975">MID($I$7,Y156,1)</f>
        <v/>
      </c>
      <c r="Z157" s="23" t="str">
        <f t="shared" ref="Z157" si="4976">MID($I$7,Z156,1)</f>
        <v/>
      </c>
      <c r="AA157" s="23" t="str">
        <f t="shared" ref="AA157" si="4977">MID($I$7,AA156,1)</f>
        <v/>
      </c>
      <c r="AB157" s="23" t="str">
        <f t="shared" ref="AB157" si="4978">MID($I$7,AB156,1)</f>
        <v/>
      </c>
      <c r="AC157" s="23" t="str">
        <f t="shared" ref="AC157" si="4979">MID($I$7,AC156,1)</f>
        <v/>
      </c>
      <c r="AD157" s="23" t="str">
        <f t="shared" ref="AD157" si="4980">MID($I$7,AD156,1)</f>
        <v/>
      </c>
      <c r="AE157" s="23" t="str">
        <f t="shared" ref="AE157" si="4981">MID($I$7,AE156,1)</f>
        <v/>
      </c>
      <c r="AF157" s="23" t="str">
        <f t="shared" ref="AF157" si="4982">MID($I$7,AF156,1)</f>
        <v/>
      </c>
      <c r="AG157" s="23" t="str">
        <f t="shared" ref="AG157" si="4983">MID($I$7,AG156,1)</f>
        <v/>
      </c>
      <c r="AH157" s="23" t="str">
        <f t="shared" ref="AH157" si="4984">MID($I$7,AH156,1)</f>
        <v/>
      </c>
      <c r="AI157" s="23" t="str">
        <f t="shared" ref="AI157" si="4985">MID($I$7,AI156,1)</f>
        <v/>
      </c>
      <c r="AJ157" s="23" t="str">
        <f t="shared" ref="AJ157" si="4986">MID($I$7,AJ156,1)</f>
        <v/>
      </c>
      <c r="AK157" s="23" t="str">
        <f t="shared" ref="AK157" si="4987">MID($I$7,AK156,1)</f>
        <v/>
      </c>
      <c r="AL157" s="23" t="str">
        <f t="shared" ref="AL157" si="4988">MID($I$7,AL156,1)</f>
        <v/>
      </c>
      <c r="AM157" s="23" t="str">
        <f t="shared" ref="AM157" si="4989">MID($I$7,AM156,1)</f>
        <v/>
      </c>
      <c r="AN157" s="23" t="str">
        <f t="shared" ref="AN157" si="4990">MID($I$7,AN156,1)</f>
        <v/>
      </c>
      <c r="AO157" s="23" t="str">
        <f t="shared" ref="AO157" si="4991">MID($I$7,AO156,1)</f>
        <v/>
      </c>
      <c r="AP157" s="543" t="str">
        <f t="shared" ref="AP157" si="4992">MID($I$7,AP156,1)</f>
        <v/>
      </c>
      <c r="AQ157" s="10" t="str">
        <f t="shared" ref="AQ157" si="4993">MID($I$7,AQ156,1)</f>
        <v/>
      </c>
      <c r="AR157" s="23" t="str">
        <f t="shared" ref="AR157" si="4994">MID($I$7,AR156,1)</f>
        <v/>
      </c>
      <c r="AS157" s="23" t="str">
        <f t="shared" ref="AS157" si="4995">MID($I$7,AS156,1)</f>
        <v/>
      </c>
      <c r="AT157" s="23" t="str">
        <f t="shared" ref="AT157" si="4996">MID($I$7,AT156,1)</f>
        <v/>
      </c>
      <c r="AU157" s="23" t="str">
        <f t="shared" ref="AU157" si="4997">MID($I$7,AU156,1)</f>
        <v/>
      </c>
      <c r="AV157" s="23" t="str">
        <f t="shared" ref="AV157" si="4998">MID($I$7,AV156,1)</f>
        <v/>
      </c>
      <c r="AW157" s="23" t="str">
        <f t="shared" ref="AW157" si="4999">MID($I$7,AW156,1)</f>
        <v/>
      </c>
      <c r="AX157" s="23" t="str">
        <f t="shared" ref="AX157" si="5000">MID($I$7,AX156,1)</f>
        <v/>
      </c>
      <c r="AY157" s="23" t="str">
        <f t="shared" ref="AY157" si="5001">MID($I$7,AY156,1)</f>
        <v/>
      </c>
      <c r="AZ157" s="23" t="str">
        <f t="shared" ref="AZ157" si="5002">MID($I$7,AZ156,1)</f>
        <v/>
      </c>
      <c r="BA157" s="23" t="str">
        <f t="shared" ref="BA157" si="5003">MID($I$7,BA156,1)</f>
        <v/>
      </c>
      <c r="BB157" s="23" t="str">
        <f t="shared" ref="BB157" si="5004">MID($I$7,BB156,1)</f>
        <v/>
      </c>
      <c r="BC157" s="23" t="str">
        <f t="shared" ref="BC157" si="5005">MID($I$7,BC156,1)</f>
        <v/>
      </c>
      <c r="BD157" s="23" t="str">
        <f t="shared" ref="BD157" si="5006">MID($I$7,BD156,1)</f>
        <v/>
      </c>
      <c r="BE157" s="23" t="str">
        <f t="shared" ref="BE157" si="5007">MID($I$7,BE156,1)</f>
        <v/>
      </c>
      <c r="BF157" s="23" t="str">
        <f t="shared" ref="BF157" si="5008">MID($I$7,BF156,1)</f>
        <v/>
      </c>
      <c r="BG157" s="23" t="str">
        <f t="shared" ref="BG157" si="5009">MID($I$7,BG156,1)</f>
        <v/>
      </c>
      <c r="BH157" s="23" t="str">
        <f t="shared" ref="BH157" si="5010">MID($I$7,BH156,1)</f>
        <v/>
      </c>
      <c r="BI157" s="23" t="str">
        <f t="shared" ref="BI157" si="5011">MID($I$7,BI156,1)</f>
        <v/>
      </c>
      <c r="BJ157" s="543" t="str">
        <f t="shared" ref="BJ157" si="5012">MID($I$7,BJ156,1)</f>
        <v/>
      </c>
      <c r="BK157" s="10" t="str">
        <f t="shared" ref="BK157" si="5013">MID($I$7,BK156,1)</f>
        <v/>
      </c>
      <c r="BL157" s="10" t="str">
        <f t="shared" ref="BL157" si="5014">MID($I$7,BL156,1)</f>
        <v/>
      </c>
      <c r="BM157" s="10" t="str">
        <f t="shared" ref="BM157" si="5015">MID($I$7,BM156,1)</f>
        <v/>
      </c>
      <c r="BN157" s="10" t="str">
        <f t="shared" ref="BN157" si="5016">MID($I$7,BN156,1)</f>
        <v/>
      </c>
      <c r="BO157" s="10" t="str">
        <f t="shared" ref="BO157" si="5017">MID($I$7,BO156,1)</f>
        <v/>
      </c>
      <c r="BP157" s="10" t="str">
        <f t="shared" ref="BP157" si="5018">MID($I$7,BP156,1)</f>
        <v/>
      </c>
      <c r="BQ157" s="10" t="str">
        <f t="shared" ref="BQ157" si="5019">MID($I$7,BQ156,1)</f>
        <v/>
      </c>
      <c r="BR157" s="10" t="str">
        <f t="shared" ref="BR157" si="5020">MID($I$7,BR156,1)</f>
        <v/>
      </c>
      <c r="BS157" s="10" t="str">
        <f t="shared" ref="BS157" si="5021">MID($I$7,BS156,1)</f>
        <v/>
      </c>
      <c r="BT157" s="10" t="str">
        <f t="shared" ref="BT157" si="5022">MID($I$7,BT156,1)</f>
        <v/>
      </c>
      <c r="BU157" s="10" t="str">
        <f t="shared" ref="BU157" si="5023">MID($I$7,BU156,1)</f>
        <v/>
      </c>
      <c r="BV157" s="10" t="str">
        <f t="shared" ref="BV157" si="5024">MID($I$7,BV156,1)</f>
        <v/>
      </c>
      <c r="BW157" s="10" t="str">
        <f t="shared" ref="BW157" si="5025">MID($I$7,BW156,1)</f>
        <v/>
      </c>
      <c r="BX157" s="10" t="str">
        <f t="shared" ref="BX157" si="5026">MID($I$7,BX156,1)</f>
        <v/>
      </c>
      <c r="BY157" s="10" t="str">
        <f t="shared" ref="BY157" si="5027">MID($I$7,BY156,1)</f>
        <v/>
      </c>
      <c r="BZ157" s="10" t="str">
        <f t="shared" ref="BZ157" si="5028">MID($I$7,BZ156,1)</f>
        <v/>
      </c>
      <c r="CA157" s="10" t="str">
        <f t="shared" ref="CA157" si="5029">MID($I$7,CA156,1)</f>
        <v/>
      </c>
      <c r="CB157" s="10" t="str">
        <f t="shared" ref="CB157" si="5030">MID($I$7,CB156,1)</f>
        <v/>
      </c>
      <c r="CC157" s="546" t="str">
        <f t="shared" ref="CC157" si="5031">MID($I$7,CC156,1)</f>
        <v/>
      </c>
      <c r="CD157" s="10" t="str">
        <f t="shared" ref="CD157" si="5032">MID($I$7,CD156,1)</f>
        <v/>
      </c>
      <c r="CE157" s="10" t="str">
        <f t="shared" ref="CE157" si="5033">MID($I$7,CE156,1)</f>
        <v/>
      </c>
      <c r="CF157" s="23" t="str">
        <f t="shared" ref="CF157" si="5034">MID($I$7,CF156,1)</f>
        <v/>
      </c>
      <c r="CG157" s="23" t="str">
        <f t="shared" ref="CG157" si="5035">MID($I$7,CG156,1)</f>
        <v/>
      </c>
      <c r="CH157" s="23" t="str">
        <f t="shared" ref="CH157" si="5036">MID($I$7,CH156,1)</f>
        <v/>
      </c>
      <c r="CI157" s="23" t="str">
        <f t="shared" ref="CI157" si="5037">MID($I$7,CI156,1)</f>
        <v/>
      </c>
      <c r="CJ157" s="23" t="str">
        <f t="shared" ref="CJ157" si="5038">MID($I$7,CJ156,1)</f>
        <v/>
      </c>
      <c r="CK157" s="23" t="str">
        <f t="shared" ref="CK157" si="5039">MID($I$7,CK156,1)</f>
        <v/>
      </c>
      <c r="CL157" s="23" t="str">
        <f t="shared" ref="CL157" si="5040">MID($I$7,CL156,1)</f>
        <v/>
      </c>
      <c r="CM157" s="23" t="str">
        <f t="shared" ref="CM157" si="5041">MID($I$7,CM156,1)</f>
        <v/>
      </c>
      <c r="CN157" s="23" t="str">
        <f t="shared" ref="CN157" si="5042">MID($I$7,CN156,1)</f>
        <v/>
      </c>
      <c r="CO157" s="23" t="str">
        <f t="shared" ref="CO157" si="5043">MID($I$7,CO156,1)</f>
        <v/>
      </c>
      <c r="CP157" s="23" t="str">
        <f t="shared" ref="CP157" si="5044">MID($I$7,CP156,1)</f>
        <v/>
      </c>
      <c r="CQ157" s="23" t="str">
        <f t="shared" ref="CQ157" si="5045">MID($I$7,CQ156,1)</f>
        <v/>
      </c>
      <c r="CR157" s="23" t="str">
        <f t="shared" ref="CR157" si="5046">MID($I$7,CR156,1)</f>
        <v/>
      </c>
      <c r="CS157" s="23" t="str">
        <f t="shared" ref="CS157" si="5047">MID($I$7,CS156,1)</f>
        <v/>
      </c>
      <c r="CT157" s="23" t="str">
        <f t="shared" ref="CT157" si="5048">MID($I$7,CT156,1)</f>
        <v/>
      </c>
      <c r="CU157" s="23" t="str">
        <f t="shared" ref="CU157" si="5049">MID($I$7,CU156,1)</f>
        <v/>
      </c>
      <c r="CV157" s="23" t="str">
        <f t="shared" ref="CV157" si="5050">MID($I$7,CV156,1)</f>
        <v/>
      </c>
      <c r="CW157" s="23" t="str">
        <f t="shared" ref="CW157" si="5051">MID($I$7,CW156,1)</f>
        <v/>
      </c>
      <c r="CX157" s="533">
        <f>CW156</f>
        <v>5000</v>
      </c>
    </row>
    <row r="158" spans="1:114">
      <c r="A158" s="533"/>
      <c r="B158" s="190" t="str">
        <f>IF(B157="","",IF(OR(B157="G",B157="C")=TRUE,"S",IF(OR(B157="A",B157="T")=TRUE,"W","/")))</f>
        <v/>
      </c>
      <c r="C158" s="23" t="str">
        <f t="shared" ref="C158:BN158" si="5052">IF(C157="","",IF(OR(C157="G",C157="C")=TRUE,"S",IF(OR(C157="A",C157="T")=TRUE,"W","/")))</f>
        <v/>
      </c>
      <c r="D158" s="23" t="str">
        <f t="shared" si="5052"/>
        <v/>
      </c>
      <c r="E158" s="23" t="str">
        <f t="shared" si="5052"/>
        <v/>
      </c>
      <c r="F158" s="23" t="str">
        <f t="shared" si="5052"/>
        <v/>
      </c>
      <c r="G158" s="23" t="str">
        <f t="shared" si="5052"/>
        <v/>
      </c>
      <c r="H158" s="23" t="str">
        <f t="shared" si="5052"/>
        <v/>
      </c>
      <c r="I158" s="23" t="str">
        <f t="shared" si="5052"/>
        <v/>
      </c>
      <c r="J158" s="23" t="str">
        <f t="shared" si="5052"/>
        <v/>
      </c>
      <c r="K158" s="23" t="str">
        <f t="shared" si="5052"/>
        <v/>
      </c>
      <c r="L158" s="23" t="str">
        <f t="shared" si="5052"/>
        <v/>
      </c>
      <c r="M158" s="23" t="str">
        <f t="shared" si="5052"/>
        <v/>
      </c>
      <c r="N158" s="23" t="str">
        <f t="shared" si="5052"/>
        <v/>
      </c>
      <c r="O158" s="23" t="str">
        <f t="shared" si="5052"/>
        <v/>
      </c>
      <c r="P158" s="23" t="str">
        <f t="shared" si="5052"/>
        <v/>
      </c>
      <c r="Q158" s="23" t="str">
        <f t="shared" si="5052"/>
        <v/>
      </c>
      <c r="R158" s="23" t="str">
        <f t="shared" si="5052"/>
        <v/>
      </c>
      <c r="S158" s="23" t="str">
        <f t="shared" si="5052"/>
        <v/>
      </c>
      <c r="T158" s="23" t="str">
        <f t="shared" si="5052"/>
        <v/>
      </c>
      <c r="U158" s="23" t="str">
        <f t="shared" si="5052"/>
        <v/>
      </c>
      <c r="V158" s="543" t="str">
        <f t="shared" si="5052"/>
        <v/>
      </c>
      <c r="W158" s="23" t="str">
        <f t="shared" si="5052"/>
        <v/>
      </c>
      <c r="X158" s="23" t="str">
        <f t="shared" si="5052"/>
        <v/>
      </c>
      <c r="Y158" s="23" t="str">
        <f t="shared" si="5052"/>
        <v/>
      </c>
      <c r="Z158" s="23" t="str">
        <f t="shared" si="5052"/>
        <v/>
      </c>
      <c r="AA158" s="23" t="str">
        <f t="shared" si="5052"/>
        <v/>
      </c>
      <c r="AB158" s="23" t="str">
        <f t="shared" si="5052"/>
        <v/>
      </c>
      <c r="AC158" s="23" t="str">
        <f t="shared" si="5052"/>
        <v/>
      </c>
      <c r="AD158" s="23" t="str">
        <f t="shared" si="5052"/>
        <v/>
      </c>
      <c r="AE158" s="23" t="str">
        <f t="shared" si="5052"/>
        <v/>
      </c>
      <c r="AF158" s="23" t="str">
        <f t="shared" si="5052"/>
        <v/>
      </c>
      <c r="AG158" s="23" t="str">
        <f t="shared" si="5052"/>
        <v/>
      </c>
      <c r="AH158" s="23" t="str">
        <f t="shared" si="5052"/>
        <v/>
      </c>
      <c r="AI158" s="23" t="str">
        <f t="shared" si="5052"/>
        <v/>
      </c>
      <c r="AJ158" s="23" t="str">
        <f t="shared" si="5052"/>
        <v/>
      </c>
      <c r="AK158" s="23" t="str">
        <f t="shared" si="5052"/>
        <v/>
      </c>
      <c r="AL158" s="23" t="str">
        <f t="shared" si="5052"/>
        <v/>
      </c>
      <c r="AM158" s="23" t="str">
        <f t="shared" si="5052"/>
        <v/>
      </c>
      <c r="AN158" s="23" t="str">
        <f t="shared" si="5052"/>
        <v/>
      </c>
      <c r="AO158" s="23" t="str">
        <f t="shared" si="5052"/>
        <v/>
      </c>
      <c r="AP158" s="543" t="str">
        <f t="shared" si="5052"/>
        <v/>
      </c>
      <c r="AQ158" s="10" t="str">
        <f t="shared" si="5052"/>
        <v/>
      </c>
      <c r="AR158" s="23" t="str">
        <f t="shared" si="5052"/>
        <v/>
      </c>
      <c r="AS158" s="23" t="str">
        <f t="shared" si="5052"/>
        <v/>
      </c>
      <c r="AT158" s="23" t="str">
        <f t="shared" si="5052"/>
        <v/>
      </c>
      <c r="AU158" s="23" t="str">
        <f t="shared" si="5052"/>
        <v/>
      </c>
      <c r="AV158" s="23" t="str">
        <f t="shared" si="5052"/>
        <v/>
      </c>
      <c r="AW158" s="23" t="str">
        <f t="shared" si="5052"/>
        <v/>
      </c>
      <c r="AX158" s="23" t="str">
        <f t="shared" si="5052"/>
        <v/>
      </c>
      <c r="AY158" s="23" t="str">
        <f t="shared" si="5052"/>
        <v/>
      </c>
      <c r="AZ158" s="23" t="str">
        <f t="shared" si="5052"/>
        <v/>
      </c>
      <c r="BA158" s="23" t="str">
        <f t="shared" si="5052"/>
        <v/>
      </c>
      <c r="BB158" s="23" t="str">
        <f t="shared" si="5052"/>
        <v/>
      </c>
      <c r="BC158" s="23" t="str">
        <f t="shared" si="5052"/>
        <v/>
      </c>
      <c r="BD158" s="23" t="str">
        <f t="shared" si="5052"/>
        <v/>
      </c>
      <c r="BE158" s="23" t="str">
        <f t="shared" si="5052"/>
        <v/>
      </c>
      <c r="BF158" s="23" t="str">
        <f t="shared" si="5052"/>
        <v/>
      </c>
      <c r="BG158" s="23" t="str">
        <f t="shared" si="5052"/>
        <v/>
      </c>
      <c r="BH158" s="23" t="str">
        <f t="shared" si="5052"/>
        <v/>
      </c>
      <c r="BI158" s="23" t="str">
        <f t="shared" si="5052"/>
        <v/>
      </c>
      <c r="BJ158" s="543" t="str">
        <f t="shared" si="5052"/>
        <v/>
      </c>
      <c r="BK158" s="10" t="str">
        <f t="shared" si="5052"/>
        <v/>
      </c>
      <c r="BL158" s="10" t="str">
        <f t="shared" si="5052"/>
        <v/>
      </c>
      <c r="BM158" s="10" t="str">
        <f t="shared" si="5052"/>
        <v/>
      </c>
      <c r="BN158" s="10" t="str">
        <f t="shared" si="5052"/>
        <v/>
      </c>
      <c r="BO158" s="10" t="str">
        <f t="shared" ref="BO158:CW158" si="5053">IF(BO157="","",IF(OR(BO157="G",BO157="C")=TRUE,"S",IF(OR(BO157="A",BO157="T")=TRUE,"W","/")))</f>
        <v/>
      </c>
      <c r="BP158" s="10" t="str">
        <f t="shared" si="5053"/>
        <v/>
      </c>
      <c r="BQ158" s="10" t="str">
        <f t="shared" si="5053"/>
        <v/>
      </c>
      <c r="BR158" s="10" t="str">
        <f t="shared" si="5053"/>
        <v/>
      </c>
      <c r="BS158" s="10" t="str">
        <f t="shared" si="5053"/>
        <v/>
      </c>
      <c r="BT158" s="10" t="str">
        <f t="shared" si="5053"/>
        <v/>
      </c>
      <c r="BU158" s="10" t="str">
        <f t="shared" si="5053"/>
        <v/>
      </c>
      <c r="BV158" s="10" t="str">
        <f t="shared" si="5053"/>
        <v/>
      </c>
      <c r="BW158" s="10" t="str">
        <f t="shared" si="5053"/>
        <v/>
      </c>
      <c r="BX158" s="10" t="str">
        <f t="shared" si="5053"/>
        <v/>
      </c>
      <c r="BY158" s="10" t="str">
        <f t="shared" si="5053"/>
        <v/>
      </c>
      <c r="BZ158" s="10" t="str">
        <f t="shared" si="5053"/>
        <v/>
      </c>
      <c r="CA158" s="10" t="str">
        <f t="shared" si="5053"/>
        <v/>
      </c>
      <c r="CB158" s="10" t="str">
        <f t="shared" si="5053"/>
        <v/>
      </c>
      <c r="CC158" s="546" t="str">
        <f t="shared" si="5053"/>
        <v/>
      </c>
      <c r="CD158" s="10" t="str">
        <f t="shared" si="5053"/>
        <v/>
      </c>
      <c r="CE158" s="10" t="str">
        <f t="shared" si="5053"/>
        <v/>
      </c>
      <c r="CF158" s="23" t="str">
        <f t="shared" si="5053"/>
        <v/>
      </c>
      <c r="CG158" s="23" t="str">
        <f t="shared" si="5053"/>
        <v/>
      </c>
      <c r="CH158" s="23" t="str">
        <f t="shared" si="5053"/>
        <v/>
      </c>
      <c r="CI158" s="23" t="str">
        <f t="shared" si="5053"/>
        <v/>
      </c>
      <c r="CJ158" s="23" t="str">
        <f t="shared" si="5053"/>
        <v/>
      </c>
      <c r="CK158" s="23" t="str">
        <f t="shared" si="5053"/>
        <v/>
      </c>
      <c r="CL158" s="23" t="str">
        <f t="shared" si="5053"/>
        <v/>
      </c>
      <c r="CM158" s="23" t="str">
        <f t="shared" si="5053"/>
        <v/>
      </c>
      <c r="CN158" s="23" t="str">
        <f t="shared" si="5053"/>
        <v/>
      </c>
      <c r="CO158" s="23" t="str">
        <f t="shared" si="5053"/>
        <v/>
      </c>
      <c r="CP158" s="23" t="str">
        <f t="shared" si="5053"/>
        <v/>
      </c>
      <c r="CQ158" s="23" t="str">
        <f t="shared" si="5053"/>
        <v/>
      </c>
      <c r="CR158" s="23" t="str">
        <f t="shared" si="5053"/>
        <v/>
      </c>
      <c r="CS158" s="23" t="str">
        <f t="shared" si="5053"/>
        <v/>
      </c>
      <c r="CT158" s="23" t="str">
        <f t="shared" si="5053"/>
        <v/>
      </c>
      <c r="CU158" s="23" t="str">
        <f t="shared" si="5053"/>
        <v/>
      </c>
      <c r="CV158" s="23" t="str">
        <f t="shared" si="5053"/>
        <v/>
      </c>
      <c r="CW158" s="23" t="str">
        <f t="shared" si="5053"/>
        <v/>
      </c>
      <c r="CX158" s="533"/>
    </row>
    <row r="159" spans="1:114" s="510" customFormat="1">
      <c r="A159" s="532"/>
      <c r="B159" s="530">
        <f>$A160</f>
        <v>5001</v>
      </c>
      <c r="C159" s="509">
        <f t="shared" ref="C159:AH159" si="5054">$A160+B$9</f>
        <v>5002</v>
      </c>
      <c r="D159" s="509">
        <f t="shared" si="5054"/>
        <v>5003</v>
      </c>
      <c r="E159" s="509">
        <f t="shared" si="5054"/>
        <v>5004</v>
      </c>
      <c r="F159" s="509">
        <f t="shared" si="5054"/>
        <v>5005</v>
      </c>
      <c r="G159" s="509">
        <f t="shared" si="5054"/>
        <v>5006</v>
      </c>
      <c r="H159" s="509">
        <f t="shared" si="5054"/>
        <v>5007</v>
      </c>
      <c r="I159" s="509">
        <f t="shared" si="5054"/>
        <v>5008</v>
      </c>
      <c r="J159" s="509">
        <f t="shared" si="5054"/>
        <v>5009</v>
      </c>
      <c r="K159" s="509">
        <f t="shared" si="5054"/>
        <v>5010</v>
      </c>
      <c r="L159" s="509">
        <f t="shared" si="5054"/>
        <v>5011</v>
      </c>
      <c r="M159" s="509">
        <f t="shared" si="5054"/>
        <v>5012</v>
      </c>
      <c r="N159" s="509">
        <f t="shared" si="5054"/>
        <v>5013</v>
      </c>
      <c r="O159" s="509">
        <f t="shared" si="5054"/>
        <v>5014</v>
      </c>
      <c r="P159" s="509">
        <f t="shared" si="5054"/>
        <v>5015</v>
      </c>
      <c r="Q159" s="509">
        <f t="shared" si="5054"/>
        <v>5016</v>
      </c>
      <c r="R159" s="509">
        <f t="shared" si="5054"/>
        <v>5017</v>
      </c>
      <c r="S159" s="509">
        <f t="shared" si="5054"/>
        <v>5018</v>
      </c>
      <c r="T159" s="509">
        <f t="shared" si="5054"/>
        <v>5019</v>
      </c>
      <c r="U159" s="509">
        <f t="shared" si="5054"/>
        <v>5020</v>
      </c>
      <c r="V159" s="544">
        <f t="shared" si="5054"/>
        <v>5021</v>
      </c>
      <c r="W159" s="509">
        <f t="shared" si="5054"/>
        <v>5022</v>
      </c>
      <c r="X159" s="509">
        <f t="shared" si="5054"/>
        <v>5023</v>
      </c>
      <c r="Y159" s="509">
        <f t="shared" si="5054"/>
        <v>5024</v>
      </c>
      <c r="Z159" s="509">
        <f t="shared" si="5054"/>
        <v>5025</v>
      </c>
      <c r="AA159" s="509">
        <f t="shared" si="5054"/>
        <v>5026</v>
      </c>
      <c r="AB159" s="509">
        <f t="shared" si="5054"/>
        <v>5027</v>
      </c>
      <c r="AC159" s="509">
        <f t="shared" si="5054"/>
        <v>5028</v>
      </c>
      <c r="AD159" s="509">
        <f t="shared" si="5054"/>
        <v>5029</v>
      </c>
      <c r="AE159" s="509">
        <f t="shared" si="5054"/>
        <v>5030</v>
      </c>
      <c r="AF159" s="509">
        <f t="shared" si="5054"/>
        <v>5031</v>
      </c>
      <c r="AG159" s="509">
        <f t="shared" si="5054"/>
        <v>5032</v>
      </c>
      <c r="AH159" s="509">
        <f t="shared" si="5054"/>
        <v>5033</v>
      </c>
      <c r="AI159" s="509">
        <f t="shared" ref="AI159:BN159" si="5055">$A160+AH$9</f>
        <v>5034</v>
      </c>
      <c r="AJ159" s="509">
        <f t="shared" si="5055"/>
        <v>5035</v>
      </c>
      <c r="AK159" s="509">
        <f t="shared" si="5055"/>
        <v>5036</v>
      </c>
      <c r="AL159" s="509">
        <f t="shared" si="5055"/>
        <v>5037</v>
      </c>
      <c r="AM159" s="509">
        <f t="shared" si="5055"/>
        <v>5038</v>
      </c>
      <c r="AN159" s="509">
        <f t="shared" si="5055"/>
        <v>5039</v>
      </c>
      <c r="AO159" s="509">
        <f t="shared" si="5055"/>
        <v>5040</v>
      </c>
      <c r="AP159" s="544">
        <f t="shared" si="5055"/>
        <v>5041</v>
      </c>
      <c r="AQ159" s="531">
        <f t="shared" si="5055"/>
        <v>5042</v>
      </c>
      <c r="AR159" s="509">
        <f t="shared" si="5055"/>
        <v>5043</v>
      </c>
      <c r="AS159" s="509">
        <f t="shared" si="5055"/>
        <v>5044</v>
      </c>
      <c r="AT159" s="509">
        <f t="shared" si="5055"/>
        <v>5045</v>
      </c>
      <c r="AU159" s="509">
        <f t="shared" si="5055"/>
        <v>5046</v>
      </c>
      <c r="AV159" s="509">
        <f t="shared" si="5055"/>
        <v>5047</v>
      </c>
      <c r="AW159" s="509">
        <f t="shared" si="5055"/>
        <v>5048</v>
      </c>
      <c r="AX159" s="509">
        <f t="shared" si="5055"/>
        <v>5049</v>
      </c>
      <c r="AY159" s="509">
        <f t="shared" si="5055"/>
        <v>5050</v>
      </c>
      <c r="AZ159" s="509">
        <f t="shared" si="5055"/>
        <v>5051</v>
      </c>
      <c r="BA159" s="509">
        <f t="shared" si="5055"/>
        <v>5052</v>
      </c>
      <c r="BB159" s="509">
        <f t="shared" si="5055"/>
        <v>5053</v>
      </c>
      <c r="BC159" s="509">
        <f t="shared" si="5055"/>
        <v>5054</v>
      </c>
      <c r="BD159" s="509">
        <f t="shared" si="5055"/>
        <v>5055</v>
      </c>
      <c r="BE159" s="509">
        <f t="shared" si="5055"/>
        <v>5056</v>
      </c>
      <c r="BF159" s="509">
        <f t="shared" si="5055"/>
        <v>5057</v>
      </c>
      <c r="BG159" s="509">
        <f t="shared" si="5055"/>
        <v>5058</v>
      </c>
      <c r="BH159" s="509">
        <f t="shared" si="5055"/>
        <v>5059</v>
      </c>
      <c r="BI159" s="509">
        <f t="shared" si="5055"/>
        <v>5060</v>
      </c>
      <c r="BJ159" s="544">
        <f t="shared" si="5055"/>
        <v>5061</v>
      </c>
      <c r="BK159" s="531">
        <f t="shared" si="5055"/>
        <v>5062</v>
      </c>
      <c r="BL159" s="531">
        <f t="shared" si="5055"/>
        <v>5063</v>
      </c>
      <c r="BM159" s="531">
        <f t="shared" si="5055"/>
        <v>5064</v>
      </c>
      <c r="BN159" s="531">
        <f t="shared" si="5055"/>
        <v>5065</v>
      </c>
      <c r="BO159" s="531">
        <f t="shared" ref="BO159:CT159" si="5056">$A160+BN$9</f>
        <v>5066</v>
      </c>
      <c r="BP159" s="531">
        <f t="shared" si="5056"/>
        <v>5067</v>
      </c>
      <c r="BQ159" s="531">
        <f t="shared" si="5056"/>
        <v>5068</v>
      </c>
      <c r="BR159" s="531">
        <f t="shared" si="5056"/>
        <v>5069</v>
      </c>
      <c r="BS159" s="531">
        <f t="shared" si="5056"/>
        <v>5070</v>
      </c>
      <c r="BT159" s="531">
        <f t="shared" si="5056"/>
        <v>5071</v>
      </c>
      <c r="BU159" s="531">
        <f t="shared" si="5056"/>
        <v>5072</v>
      </c>
      <c r="BV159" s="531">
        <f t="shared" si="5056"/>
        <v>5073</v>
      </c>
      <c r="BW159" s="531">
        <f t="shared" si="5056"/>
        <v>5074</v>
      </c>
      <c r="BX159" s="531">
        <f t="shared" si="5056"/>
        <v>5075</v>
      </c>
      <c r="BY159" s="531">
        <f t="shared" si="5056"/>
        <v>5076</v>
      </c>
      <c r="BZ159" s="531">
        <f t="shared" si="5056"/>
        <v>5077</v>
      </c>
      <c r="CA159" s="531">
        <f t="shared" si="5056"/>
        <v>5078</v>
      </c>
      <c r="CB159" s="531">
        <f t="shared" si="5056"/>
        <v>5079</v>
      </c>
      <c r="CC159" s="547">
        <f t="shared" si="5056"/>
        <v>5080</v>
      </c>
      <c r="CD159" s="531">
        <f t="shared" si="5056"/>
        <v>5081</v>
      </c>
      <c r="CE159" s="531">
        <f t="shared" si="5056"/>
        <v>5082</v>
      </c>
      <c r="CF159" s="509">
        <f t="shared" si="5056"/>
        <v>5083</v>
      </c>
      <c r="CG159" s="509">
        <f t="shared" si="5056"/>
        <v>5084</v>
      </c>
      <c r="CH159" s="509">
        <f t="shared" si="5056"/>
        <v>5085</v>
      </c>
      <c r="CI159" s="509">
        <f t="shared" si="5056"/>
        <v>5086</v>
      </c>
      <c r="CJ159" s="509">
        <f t="shared" si="5056"/>
        <v>5087</v>
      </c>
      <c r="CK159" s="509">
        <f t="shared" si="5056"/>
        <v>5088</v>
      </c>
      <c r="CL159" s="509">
        <f t="shared" si="5056"/>
        <v>5089</v>
      </c>
      <c r="CM159" s="509">
        <f t="shared" si="5056"/>
        <v>5090</v>
      </c>
      <c r="CN159" s="509">
        <f t="shared" si="5056"/>
        <v>5091</v>
      </c>
      <c r="CO159" s="509">
        <f t="shared" si="5056"/>
        <v>5092</v>
      </c>
      <c r="CP159" s="509">
        <f t="shared" si="5056"/>
        <v>5093</v>
      </c>
      <c r="CQ159" s="509">
        <f t="shared" si="5056"/>
        <v>5094</v>
      </c>
      <c r="CR159" s="509">
        <f t="shared" si="5056"/>
        <v>5095</v>
      </c>
      <c r="CS159" s="509">
        <f t="shared" si="5056"/>
        <v>5096</v>
      </c>
      <c r="CT159" s="509">
        <f t="shared" si="5056"/>
        <v>5097</v>
      </c>
      <c r="CU159" s="509">
        <f t="shared" ref="CU159:CW159" si="5057">$A160+CT$9</f>
        <v>5098</v>
      </c>
      <c r="CV159" s="509">
        <f t="shared" si="5057"/>
        <v>5099</v>
      </c>
      <c r="CW159" s="509">
        <f t="shared" si="5057"/>
        <v>5100</v>
      </c>
      <c r="CX159" s="532"/>
      <c r="CZ159" s="508"/>
      <c r="DE159" s="508"/>
      <c r="DF159" s="508"/>
      <c r="DG159" s="508"/>
      <c r="DH159" s="508"/>
      <c r="DI159" s="508"/>
      <c r="DJ159" s="508"/>
    </row>
    <row r="160" spans="1:114">
      <c r="A160" s="533">
        <v>5001</v>
      </c>
      <c r="B160" s="190" t="str">
        <f>MID($I$7,B159,1)</f>
        <v/>
      </c>
      <c r="C160" s="23" t="str">
        <f t="shared" ref="C160" si="5058">MID($I$7,C159,1)</f>
        <v/>
      </c>
      <c r="D160" s="23" t="str">
        <f t="shared" ref="D160" si="5059">MID($I$7,D159,1)</f>
        <v/>
      </c>
      <c r="E160" s="23" t="str">
        <f t="shared" ref="E160" si="5060">MID($I$7,E159,1)</f>
        <v/>
      </c>
      <c r="F160" s="23" t="str">
        <f t="shared" ref="F160" si="5061">MID($I$7,F159,1)</f>
        <v/>
      </c>
      <c r="G160" s="23" t="str">
        <f t="shared" ref="G160" si="5062">MID($I$7,G159,1)</f>
        <v/>
      </c>
      <c r="H160" s="23" t="str">
        <f t="shared" ref="H160" si="5063">MID($I$7,H159,1)</f>
        <v/>
      </c>
      <c r="I160" s="23" t="str">
        <f t="shared" ref="I160" si="5064">MID($I$7,I159,1)</f>
        <v/>
      </c>
      <c r="J160" s="23" t="str">
        <f t="shared" ref="J160" si="5065">MID($I$7,J159,1)</f>
        <v/>
      </c>
      <c r="K160" s="23" t="str">
        <f t="shared" ref="K160" si="5066">MID($I$7,K159,1)</f>
        <v/>
      </c>
      <c r="L160" s="23" t="str">
        <f t="shared" ref="L160" si="5067">MID($I$7,L159,1)</f>
        <v/>
      </c>
      <c r="M160" s="23" t="str">
        <f t="shared" ref="M160" si="5068">MID($I$7,M159,1)</f>
        <v/>
      </c>
      <c r="N160" s="23" t="str">
        <f t="shared" ref="N160" si="5069">MID($I$7,N159,1)</f>
        <v/>
      </c>
      <c r="O160" s="23" t="str">
        <f t="shared" ref="O160" si="5070">MID($I$7,O159,1)</f>
        <v/>
      </c>
      <c r="P160" s="23" t="str">
        <f t="shared" ref="P160" si="5071">MID($I$7,P159,1)</f>
        <v/>
      </c>
      <c r="Q160" s="23" t="str">
        <f t="shared" ref="Q160" si="5072">MID($I$7,Q159,1)</f>
        <v/>
      </c>
      <c r="R160" s="23" t="str">
        <f t="shared" ref="R160" si="5073">MID($I$7,R159,1)</f>
        <v/>
      </c>
      <c r="S160" s="23" t="str">
        <f t="shared" ref="S160" si="5074">MID($I$7,S159,1)</f>
        <v/>
      </c>
      <c r="T160" s="23" t="str">
        <f t="shared" ref="T160" si="5075">MID($I$7,T159,1)</f>
        <v/>
      </c>
      <c r="U160" s="23" t="str">
        <f t="shared" ref="U160" si="5076">MID($I$7,U159,1)</f>
        <v/>
      </c>
      <c r="V160" s="543" t="str">
        <f t="shared" ref="V160" si="5077">MID($I$7,V159,1)</f>
        <v/>
      </c>
      <c r="W160" s="23" t="str">
        <f t="shared" ref="W160" si="5078">MID($I$7,W159,1)</f>
        <v/>
      </c>
      <c r="X160" s="23" t="str">
        <f t="shared" ref="X160" si="5079">MID($I$7,X159,1)</f>
        <v/>
      </c>
      <c r="Y160" s="23" t="str">
        <f t="shared" ref="Y160" si="5080">MID($I$7,Y159,1)</f>
        <v/>
      </c>
      <c r="Z160" s="23" t="str">
        <f t="shared" ref="Z160" si="5081">MID($I$7,Z159,1)</f>
        <v/>
      </c>
      <c r="AA160" s="23" t="str">
        <f t="shared" ref="AA160" si="5082">MID($I$7,AA159,1)</f>
        <v/>
      </c>
      <c r="AB160" s="23" t="str">
        <f t="shared" ref="AB160" si="5083">MID($I$7,AB159,1)</f>
        <v/>
      </c>
      <c r="AC160" s="23" t="str">
        <f t="shared" ref="AC160" si="5084">MID($I$7,AC159,1)</f>
        <v/>
      </c>
      <c r="AD160" s="23" t="str">
        <f t="shared" ref="AD160" si="5085">MID($I$7,AD159,1)</f>
        <v/>
      </c>
      <c r="AE160" s="23" t="str">
        <f t="shared" ref="AE160" si="5086">MID($I$7,AE159,1)</f>
        <v/>
      </c>
      <c r="AF160" s="23" t="str">
        <f t="shared" ref="AF160" si="5087">MID($I$7,AF159,1)</f>
        <v/>
      </c>
      <c r="AG160" s="23" t="str">
        <f t="shared" ref="AG160" si="5088">MID($I$7,AG159,1)</f>
        <v/>
      </c>
      <c r="AH160" s="23" t="str">
        <f t="shared" ref="AH160" si="5089">MID($I$7,AH159,1)</f>
        <v/>
      </c>
      <c r="AI160" s="23" t="str">
        <f t="shared" ref="AI160" si="5090">MID($I$7,AI159,1)</f>
        <v/>
      </c>
      <c r="AJ160" s="23" t="str">
        <f t="shared" ref="AJ160" si="5091">MID($I$7,AJ159,1)</f>
        <v/>
      </c>
      <c r="AK160" s="23" t="str">
        <f t="shared" ref="AK160" si="5092">MID($I$7,AK159,1)</f>
        <v/>
      </c>
      <c r="AL160" s="23" t="str">
        <f t="shared" ref="AL160" si="5093">MID($I$7,AL159,1)</f>
        <v/>
      </c>
      <c r="AM160" s="23" t="str">
        <f t="shared" ref="AM160" si="5094">MID($I$7,AM159,1)</f>
        <v/>
      </c>
      <c r="AN160" s="23" t="str">
        <f t="shared" ref="AN160" si="5095">MID($I$7,AN159,1)</f>
        <v/>
      </c>
      <c r="AO160" s="23" t="str">
        <f t="shared" ref="AO160" si="5096">MID($I$7,AO159,1)</f>
        <v/>
      </c>
      <c r="AP160" s="543" t="str">
        <f t="shared" ref="AP160" si="5097">MID($I$7,AP159,1)</f>
        <v/>
      </c>
      <c r="AQ160" s="10" t="str">
        <f t="shared" ref="AQ160" si="5098">MID($I$7,AQ159,1)</f>
        <v/>
      </c>
      <c r="AR160" s="23" t="str">
        <f t="shared" ref="AR160" si="5099">MID($I$7,AR159,1)</f>
        <v/>
      </c>
      <c r="AS160" s="23" t="str">
        <f t="shared" ref="AS160" si="5100">MID($I$7,AS159,1)</f>
        <v/>
      </c>
      <c r="AT160" s="23" t="str">
        <f t="shared" ref="AT160" si="5101">MID($I$7,AT159,1)</f>
        <v/>
      </c>
      <c r="AU160" s="23" t="str">
        <f t="shared" ref="AU160" si="5102">MID($I$7,AU159,1)</f>
        <v/>
      </c>
      <c r="AV160" s="23" t="str">
        <f t="shared" ref="AV160" si="5103">MID($I$7,AV159,1)</f>
        <v/>
      </c>
      <c r="AW160" s="23" t="str">
        <f t="shared" ref="AW160" si="5104">MID($I$7,AW159,1)</f>
        <v/>
      </c>
      <c r="AX160" s="23" t="str">
        <f t="shared" ref="AX160" si="5105">MID($I$7,AX159,1)</f>
        <v/>
      </c>
      <c r="AY160" s="23" t="str">
        <f t="shared" ref="AY160" si="5106">MID($I$7,AY159,1)</f>
        <v/>
      </c>
      <c r="AZ160" s="23" t="str">
        <f t="shared" ref="AZ160" si="5107">MID($I$7,AZ159,1)</f>
        <v/>
      </c>
      <c r="BA160" s="23" t="str">
        <f t="shared" ref="BA160" si="5108">MID($I$7,BA159,1)</f>
        <v/>
      </c>
      <c r="BB160" s="23" t="str">
        <f t="shared" ref="BB160" si="5109">MID($I$7,BB159,1)</f>
        <v/>
      </c>
      <c r="BC160" s="23" t="str">
        <f t="shared" ref="BC160" si="5110">MID($I$7,BC159,1)</f>
        <v/>
      </c>
      <c r="BD160" s="23" t="str">
        <f t="shared" ref="BD160" si="5111">MID($I$7,BD159,1)</f>
        <v/>
      </c>
      <c r="BE160" s="23" t="str">
        <f t="shared" ref="BE160" si="5112">MID($I$7,BE159,1)</f>
        <v/>
      </c>
      <c r="BF160" s="23" t="str">
        <f t="shared" ref="BF160" si="5113">MID($I$7,BF159,1)</f>
        <v/>
      </c>
      <c r="BG160" s="23" t="str">
        <f t="shared" ref="BG160" si="5114">MID($I$7,BG159,1)</f>
        <v/>
      </c>
      <c r="BH160" s="23" t="str">
        <f t="shared" ref="BH160" si="5115">MID($I$7,BH159,1)</f>
        <v/>
      </c>
      <c r="BI160" s="23" t="str">
        <f t="shared" ref="BI160" si="5116">MID($I$7,BI159,1)</f>
        <v/>
      </c>
      <c r="BJ160" s="543" t="str">
        <f t="shared" ref="BJ160" si="5117">MID($I$7,BJ159,1)</f>
        <v/>
      </c>
      <c r="BK160" s="10" t="str">
        <f t="shared" ref="BK160" si="5118">MID($I$7,BK159,1)</f>
        <v/>
      </c>
      <c r="BL160" s="10" t="str">
        <f t="shared" ref="BL160" si="5119">MID($I$7,BL159,1)</f>
        <v/>
      </c>
      <c r="BM160" s="10" t="str">
        <f t="shared" ref="BM160" si="5120">MID($I$7,BM159,1)</f>
        <v/>
      </c>
      <c r="BN160" s="10" t="str">
        <f t="shared" ref="BN160" si="5121">MID($I$7,BN159,1)</f>
        <v/>
      </c>
      <c r="BO160" s="10" t="str">
        <f t="shared" ref="BO160" si="5122">MID($I$7,BO159,1)</f>
        <v/>
      </c>
      <c r="BP160" s="10" t="str">
        <f t="shared" ref="BP160" si="5123">MID($I$7,BP159,1)</f>
        <v/>
      </c>
      <c r="BQ160" s="10" t="str">
        <f t="shared" ref="BQ160" si="5124">MID($I$7,BQ159,1)</f>
        <v/>
      </c>
      <c r="BR160" s="10" t="str">
        <f t="shared" ref="BR160" si="5125">MID($I$7,BR159,1)</f>
        <v/>
      </c>
      <c r="BS160" s="10" t="str">
        <f t="shared" ref="BS160" si="5126">MID($I$7,BS159,1)</f>
        <v/>
      </c>
      <c r="BT160" s="10" t="str">
        <f t="shared" ref="BT160" si="5127">MID($I$7,BT159,1)</f>
        <v/>
      </c>
      <c r="BU160" s="10" t="str">
        <f t="shared" ref="BU160" si="5128">MID($I$7,BU159,1)</f>
        <v/>
      </c>
      <c r="BV160" s="10" t="str">
        <f t="shared" ref="BV160" si="5129">MID($I$7,BV159,1)</f>
        <v/>
      </c>
      <c r="BW160" s="10" t="str">
        <f t="shared" ref="BW160" si="5130">MID($I$7,BW159,1)</f>
        <v/>
      </c>
      <c r="BX160" s="10" t="str">
        <f t="shared" ref="BX160" si="5131">MID($I$7,BX159,1)</f>
        <v/>
      </c>
      <c r="BY160" s="10" t="str">
        <f t="shared" ref="BY160" si="5132">MID($I$7,BY159,1)</f>
        <v/>
      </c>
      <c r="BZ160" s="10" t="str">
        <f t="shared" ref="BZ160" si="5133">MID($I$7,BZ159,1)</f>
        <v/>
      </c>
      <c r="CA160" s="10" t="str">
        <f t="shared" ref="CA160" si="5134">MID($I$7,CA159,1)</f>
        <v/>
      </c>
      <c r="CB160" s="10" t="str">
        <f t="shared" ref="CB160" si="5135">MID($I$7,CB159,1)</f>
        <v/>
      </c>
      <c r="CC160" s="546" t="str">
        <f t="shared" ref="CC160" si="5136">MID($I$7,CC159,1)</f>
        <v/>
      </c>
      <c r="CD160" s="10" t="str">
        <f t="shared" ref="CD160" si="5137">MID($I$7,CD159,1)</f>
        <v/>
      </c>
      <c r="CE160" s="10" t="str">
        <f t="shared" ref="CE160" si="5138">MID($I$7,CE159,1)</f>
        <v/>
      </c>
      <c r="CF160" s="23" t="str">
        <f t="shared" ref="CF160" si="5139">MID($I$7,CF159,1)</f>
        <v/>
      </c>
      <c r="CG160" s="23" t="str">
        <f t="shared" ref="CG160" si="5140">MID($I$7,CG159,1)</f>
        <v/>
      </c>
      <c r="CH160" s="23" t="str">
        <f t="shared" ref="CH160" si="5141">MID($I$7,CH159,1)</f>
        <v/>
      </c>
      <c r="CI160" s="23" t="str">
        <f t="shared" ref="CI160" si="5142">MID($I$7,CI159,1)</f>
        <v/>
      </c>
      <c r="CJ160" s="23" t="str">
        <f t="shared" ref="CJ160" si="5143">MID($I$7,CJ159,1)</f>
        <v/>
      </c>
      <c r="CK160" s="23" t="str">
        <f t="shared" ref="CK160" si="5144">MID($I$7,CK159,1)</f>
        <v/>
      </c>
      <c r="CL160" s="23" t="str">
        <f t="shared" ref="CL160" si="5145">MID($I$7,CL159,1)</f>
        <v/>
      </c>
      <c r="CM160" s="23" t="str">
        <f t="shared" ref="CM160" si="5146">MID($I$7,CM159,1)</f>
        <v/>
      </c>
      <c r="CN160" s="23" t="str">
        <f t="shared" ref="CN160" si="5147">MID($I$7,CN159,1)</f>
        <v/>
      </c>
      <c r="CO160" s="23" t="str">
        <f t="shared" ref="CO160" si="5148">MID($I$7,CO159,1)</f>
        <v/>
      </c>
      <c r="CP160" s="23" t="str">
        <f t="shared" ref="CP160" si="5149">MID($I$7,CP159,1)</f>
        <v/>
      </c>
      <c r="CQ160" s="23" t="str">
        <f t="shared" ref="CQ160" si="5150">MID($I$7,CQ159,1)</f>
        <v/>
      </c>
      <c r="CR160" s="23" t="str">
        <f t="shared" ref="CR160" si="5151">MID($I$7,CR159,1)</f>
        <v/>
      </c>
      <c r="CS160" s="23" t="str">
        <f t="shared" ref="CS160" si="5152">MID($I$7,CS159,1)</f>
        <v/>
      </c>
      <c r="CT160" s="23" t="str">
        <f t="shared" ref="CT160" si="5153">MID($I$7,CT159,1)</f>
        <v/>
      </c>
      <c r="CU160" s="23" t="str">
        <f t="shared" ref="CU160" si="5154">MID($I$7,CU159,1)</f>
        <v/>
      </c>
      <c r="CV160" s="23" t="str">
        <f t="shared" ref="CV160" si="5155">MID($I$7,CV159,1)</f>
        <v/>
      </c>
      <c r="CW160" s="23" t="str">
        <f t="shared" ref="CW160" si="5156">MID($I$7,CW159,1)</f>
        <v/>
      </c>
      <c r="CX160" s="533">
        <f>CW159</f>
        <v>5100</v>
      </c>
    </row>
    <row r="161" spans="1:104">
      <c r="A161" s="534"/>
      <c r="B161" s="535" t="str">
        <f>IF(B160="","",IF(OR(B160="G",B160="C")=TRUE,"S",IF(OR(B160="A",B160="T")=TRUE,"W","/")))</f>
        <v/>
      </c>
      <c r="C161" s="536" t="str">
        <f t="shared" ref="C161:BN161" si="5157">IF(C160="","",IF(OR(C160="G",C160="C")=TRUE,"S",IF(OR(C160="A",C160="T")=TRUE,"W","/")))</f>
        <v/>
      </c>
      <c r="D161" s="536" t="str">
        <f t="shared" si="5157"/>
        <v/>
      </c>
      <c r="E161" s="536" t="str">
        <f t="shared" si="5157"/>
        <v/>
      </c>
      <c r="F161" s="536" t="str">
        <f t="shared" si="5157"/>
        <v/>
      </c>
      <c r="G161" s="536" t="str">
        <f t="shared" si="5157"/>
        <v/>
      </c>
      <c r="H161" s="536" t="str">
        <f t="shared" si="5157"/>
        <v/>
      </c>
      <c r="I161" s="536" t="str">
        <f t="shared" si="5157"/>
        <v/>
      </c>
      <c r="J161" s="536" t="str">
        <f t="shared" si="5157"/>
        <v/>
      </c>
      <c r="K161" s="536" t="str">
        <f t="shared" si="5157"/>
        <v/>
      </c>
      <c r="L161" s="536" t="str">
        <f t="shared" si="5157"/>
        <v/>
      </c>
      <c r="M161" s="536" t="str">
        <f t="shared" si="5157"/>
        <v/>
      </c>
      <c r="N161" s="536" t="str">
        <f t="shared" si="5157"/>
        <v/>
      </c>
      <c r="O161" s="536" t="str">
        <f t="shared" si="5157"/>
        <v/>
      </c>
      <c r="P161" s="536" t="str">
        <f t="shared" si="5157"/>
        <v/>
      </c>
      <c r="Q161" s="536" t="str">
        <f t="shared" si="5157"/>
        <v/>
      </c>
      <c r="R161" s="536" t="str">
        <f t="shared" si="5157"/>
        <v/>
      </c>
      <c r="S161" s="536" t="str">
        <f t="shared" si="5157"/>
        <v/>
      </c>
      <c r="T161" s="536" t="str">
        <f t="shared" si="5157"/>
        <v/>
      </c>
      <c r="U161" s="536" t="str">
        <f t="shared" si="5157"/>
        <v/>
      </c>
      <c r="V161" s="545" t="str">
        <f t="shared" si="5157"/>
        <v/>
      </c>
      <c r="W161" s="536" t="str">
        <f t="shared" si="5157"/>
        <v/>
      </c>
      <c r="X161" s="536" t="str">
        <f t="shared" si="5157"/>
        <v/>
      </c>
      <c r="Y161" s="536" t="str">
        <f t="shared" si="5157"/>
        <v/>
      </c>
      <c r="Z161" s="536" t="str">
        <f t="shared" si="5157"/>
        <v/>
      </c>
      <c r="AA161" s="536" t="str">
        <f t="shared" si="5157"/>
        <v/>
      </c>
      <c r="AB161" s="536" t="str">
        <f t="shared" si="5157"/>
        <v/>
      </c>
      <c r="AC161" s="536" t="str">
        <f t="shared" si="5157"/>
        <v/>
      </c>
      <c r="AD161" s="536" t="str">
        <f t="shared" si="5157"/>
        <v/>
      </c>
      <c r="AE161" s="536" t="str">
        <f t="shared" si="5157"/>
        <v/>
      </c>
      <c r="AF161" s="536" t="str">
        <f t="shared" si="5157"/>
        <v/>
      </c>
      <c r="AG161" s="536" t="str">
        <f t="shared" si="5157"/>
        <v/>
      </c>
      <c r="AH161" s="536" t="str">
        <f t="shared" si="5157"/>
        <v/>
      </c>
      <c r="AI161" s="536" t="str">
        <f t="shared" si="5157"/>
        <v/>
      </c>
      <c r="AJ161" s="536" t="str">
        <f t="shared" si="5157"/>
        <v/>
      </c>
      <c r="AK161" s="536" t="str">
        <f t="shared" si="5157"/>
        <v/>
      </c>
      <c r="AL161" s="536" t="str">
        <f t="shared" si="5157"/>
        <v/>
      </c>
      <c r="AM161" s="536" t="str">
        <f t="shared" si="5157"/>
        <v/>
      </c>
      <c r="AN161" s="536" t="str">
        <f t="shared" si="5157"/>
        <v/>
      </c>
      <c r="AO161" s="536" t="str">
        <f t="shared" si="5157"/>
        <v/>
      </c>
      <c r="AP161" s="545" t="str">
        <f t="shared" si="5157"/>
        <v/>
      </c>
      <c r="AQ161" s="536" t="str">
        <f t="shared" si="5157"/>
        <v/>
      </c>
      <c r="AR161" s="536" t="str">
        <f t="shared" si="5157"/>
        <v/>
      </c>
      <c r="AS161" s="536" t="str">
        <f t="shared" si="5157"/>
        <v/>
      </c>
      <c r="AT161" s="536" t="str">
        <f t="shared" si="5157"/>
        <v/>
      </c>
      <c r="AU161" s="536" t="str">
        <f t="shared" si="5157"/>
        <v/>
      </c>
      <c r="AV161" s="536" t="str">
        <f t="shared" si="5157"/>
        <v/>
      </c>
      <c r="AW161" s="536" t="str">
        <f t="shared" si="5157"/>
        <v/>
      </c>
      <c r="AX161" s="536" t="str">
        <f t="shared" si="5157"/>
        <v/>
      </c>
      <c r="AY161" s="536" t="str">
        <f t="shared" si="5157"/>
        <v/>
      </c>
      <c r="AZ161" s="536" t="str">
        <f t="shared" si="5157"/>
        <v/>
      </c>
      <c r="BA161" s="536" t="str">
        <f t="shared" si="5157"/>
        <v/>
      </c>
      <c r="BB161" s="536" t="str">
        <f t="shared" si="5157"/>
        <v/>
      </c>
      <c r="BC161" s="536" t="str">
        <f t="shared" si="5157"/>
        <v/>
      </c>
      <c r="BD161" s="536" t="str">
        <f t="shared" si="5157"/>
        <v/>
      </c>
      <c r="BE161" s="536" t="str">
        <f t="shared" si="5157"/>
        <v/>
      </c>
      <c r="BF161" s="536" t="str">
        <f t="shared" si="5157"/>
        <v/>
      </c>
      <c r="BG161" s="536" t="str">
        <f t="shared" si="5157"/>
        <v/>
      </c>
      <c r="BH161" s="536" t="str">
        <f t="shared" si="5157"/>
        <v/>
      </c>
      <c r="BI161" s="536" t="str">
        <f t="shared" si="5157"/>
        <v/>
      </c>
      <c r="BJ161" s="545" t="str">
        <f t="shared" si="5157"/>
        <v/>
      </c>
      <c r="BK161" s="536" t="str">
        <f t="shared" si="5157"/>
        <v/>
      </c>
      <c r="BL161" s="536" t="str">
        <f t="shared" si="5157"/>
        <v/>
      </c>
      <c r="BM161" s="536" t="str">
        <f t="shared" si="5157"/>
        <v/>
      </c>
      <c r="BN161" s="536" t="str">
        <f t="shared" si="5157"/>
        <v/>
      </c>
      <c r="BO161" s="536" t="str">
        <f t="shared" ref="BO161:CW161" si="5158">IF(BO160="","",IF(OR(BO160="G",BO160="C")=TRUE,"S",IF(OR(BO160="A",BO160="T")=TRUE,"W","/")))</f>
        <v/>
      </c>
      <c r="BP161" s="536" t="str">
        <f t="shared" si="5158"/>
        <v/>
      </c>
      <c r="BQ161" s="536" t="str">
        <f t="shared" si="5158"/>
        <v/>
      </c>
      <c r="BR161" s="536" t="str">
        <f t="shared" si="5158"/>
        <v/>
      </c>
      <c r="BS161" s="536" t="str">
        <f t="shared" si="5158"/>
        <v/>
      </c>
      <c r="BT161" s="536" t="str">
        <f t="shared" si="5158"/>
        <v/>
      </c>
      <c r="BU161" s="536" t="str">
        <f t="shared" si="5158"/>
        <v/>
      </c>
      <c r="BV161" s="536" t="str">
        <f t="shared" si="5158"/>
        <v/>
      </c>
      <c r="BW161" s="536" t="str">
        <f t="shared" si="5158"/>
        <v/>
      </c>
      <c r="BX161" s="536" t="str">
        <f t="shared" si="5158"/>
        <v/>
      </c>
      <c r="BY161" s="536" t="str">
        <f t="shared" si="5158"/>
        <v/>
      </c>
      <c r="BZ161" s="536" t="str">
        <f t="shared" si="5158"/>
        <v/>
      </c>
      <c r="CA161" s="536" t="str">
        <f t="shared" si="5158"/>
        <v/>
      </c>
      <c r="CB161" s="536" t="str">
        <f t="shared" si="5158"/>
        <v/>
      </c>
      <c r="CC161" s="548" t="str">
        <f t="shared" si="5158"/>
        <v/>
      </c>
      <c r="CD161" s="536" t="str">
        <f t="shared" si="5158"/>
        <v/>
      </c>
      <c r="CE161" s="536" t="str">
        <f t="shared" si="5158"/>
        <v/>
      </c>
      <c r="CF161" s="536" t="str">
        <f t="shared" si="5158"/>
        <v/>
      </c>
      <c r="CG161" s="536" t="str">
        <f t="shared" si="5158"/>
        <v/>
      </c>
      <c r="CH161" s="536" t="str">
        <f t="shared" si="5158"/>
        <v/>
      </c>
      <c r="CI161" s="536" t="str">
        <f t="shared" si="5158"/>
        <v/>
      </c>
      <c r="CJ161" s="536" t="str">
        <f t="shared" si="5158"/>
        <v/>
      </c>
      <c r="CK161" s="536" t="str">
        <f t="shared" si="5158"/>
        <v/>
      </c>
      <c r="CL161" s="536" t="str">
        <f t="shared" si="5158"/>
        <v/>
      </c>
      <c r="CM161" s="536" t="str">
        <f t="shared" si="5158"/>
        <v/>
      </c>
      <c r="CN161" s="536" t="str">
        <f t="shared" si="5158"/>
        <v/>
      </c>
      <c r="CO161" s="536" t="str">
        <f t="shared" si="5158"/>
        <v/>
      </c>
      <c r="CP161" s="536" t="str">
        <f t="shared" si="5158"/>
        <v/>
      </c>
      <c r="CQ161" s="536" t="str">
        <f t="shared" si="5158"/>
        <v/>
      </c>
      <c r="CR161" s="536" t="str">
        <f t="shared" si="5158"/>
        <v/>
      </c>
      <c r="CS161" s="536" t="str">
        <f t="shared" si="5158"/>
        <v/>
      </c>
      <c r="CT161" s="536" t="str">
        <f t="shared" si="5158"/>
        <v/>
      </c>
      <c r="CU161" s="536" t="str">
        <f t="shared" si="5158"/>
        <v/>
      </c>
      <c r="CV161" s="536" t="str">
        <f t="shared" si="5158"/>
        <v/>
      </c>
      <c r="CW161" s="536" t="str">
        <f t="shared" si="5158"/>
        <v/>
      </c>
      <c r="CX161" s="534"/>
    </row>
    <row r="162" spans="1:104">
      <c r="CX162" s="10"/>
      <c r="CY162" s="537"/>
      <c r="CZ162" s="10"/>
    </row>
    <row r="163" spans="1:104">
      <c r="CX163" s="10"/>
      <c r="CY163" s="537"/>
      <c r="CZ163" s="10"/>
    </row>
  </sheetData>
  <sheetProtection password="E01D" sheet="1" objects="1" scenarios="1" selectLockedCells="1"/>
  <mergeCells count="23">
    <mergeCell ref="CN8:CO8"/>
    <mergeCell ref="E4:G4"/>
    <mergeCell ref="B6:H6"/>
    <mergeCell ref="I6:W6"/>
    <mergeCell ref="X6:AF6"/>
    <mergeCell ref="AG6:AP6"/>
    <mergeCell ref="BG6:BI6"/>
    <mergeCell ref="BM6:BO6"/>
    <mergeCell ref="BS6:BU6"/>
    <mergeCell ref="B7:H7"/>
    <mergeCell ref="I7:CX7"/>
    <mergeCell ref="AQ6:AX6"/>
    <mergeCell ref="BA6:BC6"/>
    <mergeCell ref="AP8:AQ8"/>
    <mergeCell ref="AZ8:BA8"/>
    <mergeCell ref="BJ8:BK8"/>
    <mergeCell ref="BT8:BU8"/>
    <mergeCell ref="CD8:CE8"/>
    <mergeCell ref="B8:C8"/>
    <mergeCell ref="A6:A7"/>
    <mergeCell ref="L8:M8"/>
    <mergeCell ref="V8:W8"/>
    <mergeCell ref="AF8:AG8"/>
  </mergeCells>
  <phoneticPr fontId="1"/>
  <conditionalFormatting sqref="A5:AX5 BV5:CX5 AY6:CX6 N8:U8 X8:AE8 AH8:AO8 AR8:AY8 BB8:BI8 BL8:BS8 BV8:CC8 CF8:CM8 CP8:CX8 A9:CX1048576 A6:B6 L8 D8:J8 A8:B8 B7">
    <cfRule type="cellIs" dxfId="12" priority="11" operator="equal">
      <formula>"/"</formula>
    </cfRule>
    <cfRule type="cellIs" dxfId="11" priority="12" operator="equal">
      <formula>"-"</formula>
    </cfRule>
    <cfRule type="cellIs" dxfId="10" priority="13" operator="equal">
      <formula>$DE$1</formula>
    </cfRule>
  </conditionalFormatting>
  <conditionalFormatting sqref="BD6:BG6 BJ6:BM6 BP6:BS6 AY6:BA6">
    <cfRule type="cellIs" dxfId="9" priority="26" operator="equal">
      <formula>$DH$1</formula>
    </cfRule>
    <cfRule type="cellIs" dxfId="8" priority="27" operator="equal">
      <formula>$DG$1</formula>
    </cfRule>
    <cfRule type="cellIs" dxfId="7" priority="28" operator="equal">
      <formula>$DF$1</formula>
    </cfRule>
  </conditionalFormatting>
  <conditionalFormatting sqref="A9:CX1048576">
    <cfRule type="cellIs" dxfId="6" priority="38" operator="equal">
      <formula>$DH$1</formula>
    </cfRule>
    <cfRule type="cellIs" dxfId="5" priority="39" operator="equal">
      <formula>$DG$1</formula>
    </cfRule>
    <cfRule type="cellIs" dxfId="4" priority="40" operator="equal">
      <formula>$DF$1</formula>
    </cfRule>
    <cfRule type="cellIs" dxfId="3" priority="41" operator="equal">
      <formula>$DE$1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記入用シート!$X$2:$X$105</xm:f>
          </x14:formula1>
          <xm:sqref>E4:G4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11"/>
  <sheetViews>
    <sheetView zoomScaleNormal="100" workbookViewId="0"/>
  </sheetViews>
  <sheetFormatPr defaultColWidth="9" defaultRowHeight="14.4"/>
  <cols>
    <col min="1" max="1" width="7.6640625" style="3" customWidth="1"/>
    <col min="2" max="2" width="4.21875" style="1" customWidth="1"/>
    <col min="3" max="3" width="10.109375" style="1" customWidth="1"/>
    <col min="4" max="4" width="14.77734375" style="1" customWidth="1"/>
    <col min="5" max="5" width="8.77734375" style="1" customWidth="1"/>
    <col min="6" max="6" width="8.88671875" style="1" customWidth="1"/>
    <col min="7" max="7" width="3.109375" style="1" customWidth="1"/>
    <col min="8" max="8" width="13.33203125" style="1" customWidth="1"/>
    <col min="9" max="9" width="11.109375" style="1" customWidth="1"/>
    <col min="10" max="10" width="10.109375" style="1" customWidth="1"/>
    <col min="11" max="11" width="3.109375" style="1" customWidth="1"/>
    <col min="12" max="12" width="10.109375" style="1" customWidth="1"/>
    <col min="13" max="13" width="3.109375" style="1" customWidth="1"/>
    <col min="14" max="14" width="10.109375" style="1" customWidth="1"/>
    <col min="15" max="16" width="9" style="1"/>
    <col min="17" max="17" width="8.33203125" style="1" customWidth="1"/>
    <col min="18" max="21" width="9" style="1" hidden="1" customWidth="1"/>
    <col min="22" max="22" width="12" style="1" customWidth="1"/>
    <col min="23" max="23" width="1.33203125" style="1" customWidth="1"/>
    <col min="24" max="24" width="9" style="398"/>
    <col min="25" max="30" width="9" style="239"/>
    <col min="31" max="16384" width="9" style="10"/>
  </cols>
  <sheetData>
    <row r="1" spans="1:30" s="21" customFormat="1" ht="21.75" customHeight="1">
      <c r="A1" s="414" t="s">
        <v>798</v>
      </c>
      <c r="B1" s="415"/>
      <c r="C1" s="415"/>
      <c r="D1" s="415"/>
      <c r="E1" s="415"/>
      <c r="F1" s="415"/>
      <c r="G1" s="415"/>
      <c r="H1" s="415"/>
      <c r="I1" s="427"/>
      <c r="J1" s="415"/>
      <c r="K1" s="415"/>
      <c r="L1" s="415"/>
      <c r="M1" s="415"/>
      <c r="N1" s="415"/>
      <c r="O1" s="415"/>
      <c r="P1" s="415"/>
      <c r="Q1" s="415"/>
      <c r="R1" s="415"/>
      <c r="S1" s="415"/>
      <c r="T1" s="415"/>
      <c r="U1" s="415"/>
      <c r="V1" s="427" t="s">
        <v>633</v>
      </c>
      <c r="W1" s="416"/>
      <c r="X1" s="397"/>
      <c r="Y1" s="20"/>
      <c r="Z1" s="20"/>
      <c r="AA1" s="20"/>
      <c r="AB1" s="20"/>
      <c r="AC1" s="20"/>
      <c r="AD1" s="20"/>
    </row>
    <row r="2" spans="1:30" ht="14.25" customHeight="1">
      <c r="A2" s="3" t="s">
        <v>604</v>
      </c>
      <c r="B2" s="3"/>
      <c r="C2" s="3"/>
      <c r="D2" s="3"/>
      <c r="E2" s="3"/>
      <c r="F2" s="3"/>
      <c r="G2" s="3"/>
      <c r="H2" s="3"/>
      <c r="I2" s="3"/>
      <c r="J2" s="3"/>
      <c r="K2" s="3"/>
      <c r="L2" s="3"/>
      <c r="M2" s="3"/>
      <c r="N2" s="3"/>
      <c r="O2" s="3"/>
      <c r="P2" s="3"/>
      <c r="Q2" s="3"/>
      <c r="R2" s="3"/>
      <c r="S2" s="3"/>
      <c r="T2" s="3"/>
      <c r="U2" s="3"/>
      <c r="V2" s="3"/>
      <c r="W2" s="17" t="s">
        <v>18</v>
      </c>
      <c r="Z2" s="239" t="s">
        <v>5</v>
      </c>
    </row>
    <row r="3" spans="1:30" ht="3" customHeight="1">
      <c r="B3" s="3"/>
      <c r="C3" s="3"/>
      <c r="D3" s="3"/>
      <c r="E3" s="3"/>
      <c r="F3" s="3"/>
      <c r="G3" s="3"/>
      <c r="H3" s="3"/>
      <c r="I3" s="3"/>
      <c r="J3" s="3"/>
      <c r="K3" s="3"/>
      <c r="L3" s="3"/>
      <c r="M3" s="3"/>
      <c r="N3" s="3"/>
      <c r="O3" s="3"/>
      <c r="P3" s="3"/>
      <c r="Q3" s="3"/>
      <c r="R3" s="3"/>
      <c r="S3" s="3"/>
      <c r="T3" s="3"/>
      <c r="U3" s="3"/>
      <c r="V3" s="3"/>
      <c r="W3" s="17"/>
    </row>
    <row r="4" spans="1:30">
      <c r="B4" s="3" t="s">
        <v>21</v>
      </c>
      <c r="C4" s="2" t="s">
        <v>0</v>
      </c>
      <c r="D4" s="389" t="s">
        <v>20</v>
      </c>
      <c r="I4" s="3"/>
      <c r="J4" s="3" t="s">
        <v>8</v>
      </c>
      <c r="K4" s="3"/>
      <c r="L4" s="3"/>
      <c r="M4" s="3"/>
      <c r="N4" s="3"/>
      <c r="O4" s="3"/>
      <c r="P4" s="3"/>
      <c r="Q4" s="3"/>
      <c r="R4" s="3"/>
      <c r="S4" s="3"/>
      <c r="T4" s="3"/>
      <c r="U4" s="3"/>
      <c r="V4" s="3"/>
      <c r="W4" s="3"/>
      <c r="X4" s="398">
        <f>D15</f>
        <v>2</v>
      </c>
      <c r="Z4" s="239" t="s">
        <v>12</v>
      </c>
      <c r="AA4" s="239" t="s">
        <v>3</v>
      </c>
      <c r="AB4" s="239" t="s">
        <v>608</v>
      </c>
    </row>
    <row r="5" spans="1:30">
      <c r="B5" s="3"/>
      <c r="I5" s="3"/>
      <c r="J5" s="655"/>
      <c r="K5" s="656"/>
      <c r="L5" s="656"/>
      <c r="M5" s="656"/>
      <c r="N5" s="656"/>
      <c r="O5" s="656"/>
      <c r="P5" s="657"/>
      <c r="Q5" s="3"/>
      <c r="R5" s="668"/>
      <c r="S5" s="668"/>
      <c r="T5" s="9"/>
      <c r="U5" s="3"/>
      <c r="V5" s="3"/>
      <c r="W5" s="3"/>
      <c r="X5" s="398">
        <v>1</v>
      </c>
      <c r="Z5" s="239" t="s">
        <v>13</v>
      </c>
      <c r="AA5" s="239" t="s">
        <v>14</v>
      </c>
      <c r="AB5" s="239" t="s">
        <v>598</v>
      </c>
    </row>
    <row r="6" spans="1:30">
      <c r="B6" s="3" t="s">
        <v>22</v>
      </c>
      <c r="C6" s="4" t="s">
        <v>1</v>
      </c>
      <c r="D6" s="701" t="s">
        <v>718</v>
      </c>
      <c r="E6" s="702"/>
      <c r="F6" s="702"/>
      <c r="G6" s="702"/>
      <c r="H6" s="703"/>
      <c r="I6" s="3"/>
      <c r="J6" s="658"/>
      <c r="K6" s="659"/>
      <c r="L6" s="659"/>
      <c r="M6" s="659"/>
      <c r="N6" s="659"/>
      <c r="O6" s="659"/>
      <c r="P6" s="660"/>
      <c r="Q6" s="3"/>
      <c r="R6" s="3"/>
      <c r="S6" s="3"/>
      <c r="T6" s="3"/>
      <c r="U6" s="3"/>
      <c r="V6" s="3"/>
      <c r="W6" s="3"/>
      <c r="X6" s="398">
        <v>2</v>
      </c>
      <c r="AA6" s="239" t="s">
        <v>15</v>
      </c>
      <c r="AB6" s="239" t="s">
        <v>599</v>
      </c>
    </row>
    <row r="7" spans="1:30">
      <c r="B7" s="3"/>
      <c r="C7" s="5"/>
      <c r="D7" s="701" t="s">
        <v>719</v>
      </c>
      <c r="E7" s="702"/>
      <c r="F7" s="702"/>
      <c r="G7" s="702"/>
      <c r="H7" s="703"/>
      <c r="I7" s="3"/>
      <c r="J7" s="658"/>
      <c r="K7" s="659"/>
      <c r="L7" s="659"/>
      <c r="M7" s="659"/>
      <c r="N7" s="659"/>
      <c r="O7" s="659"/>
      <c r="P7" s="660"/>
      <c r="Q7" s="3"/>
      <c r="R7" s="3"/>
      <c r="S7" s="3"/>
      <c r="T7" s="3"/>
      <c r="U7" s="3"/>
      <c r="V7" s="3"/>
      <c r="W7" s="3"/>
      <c r="X7" s="398">
        <v>3</v>
      </c>
    </row>
    <row r="8" spans="1:30">
      <c r="B8" s="3"/>
      <c r="C8" s="8"/>
      <c r="D8" s="664"/>
      <c r="E8" s="664"/>
      <c r="F8" s="664"/>
      <c r="G8" s="664"/>
      <c r="H8" s="664"/>
      <c r="I8" s="3"/>
      <c r="J8" s="658"/>
      <c r="K8" s="659"/>
      <c r="L8" s="659"/>
      <c r="M8" s="659"/>
      <c r="N8" s="659"/>
      <c r="O8" s="659"/>
      <c r="P8" s="660"/>
      <c r="Q8" s="3"/>
      <c r="R8" s="3"/>
      <c r="S8" s="3"/>
      <c r="T8" s="3"/>
      <c r="U8" s="3"/>
      <c r="V8" s="3"/>
      <c r="W8" s="3"/>
      <c r="X8" s="398">
        <v>4</v>
      </c>
    </row>
    <row r="9" spans="1:30">
      <c r="B9" s="3" t="s">
        <v>23</v>
      </c>
      <c r="C9" s="2" t="s">
        <v>4</v>
      </c>
      <c r="D9" s="390" t="s">
        <v>26</v>
      </c>
      <c r="E9" s="315" t="s">
        <v>6</v>
      </c>
      <c r="F9" s="304" t="str">
        <f>IF(依頼書!$C$19="","",依頼書!$C$19)</f>
        <v/>
      </c>
      <c r="G9" s="11" t="s">
        <v>11</v>
      </c>
      <c r="H9" s="11"/>
      <c r="I9" s="3"/>
      <c r="J9" s="658"/>
      <c r="K9" s="659"/>
      <c r="L9" s="659"/>
      <c r="M9" s="659"/>
      <c r="N9" s="659"/>
      <c r="O9" s="659"/>
      <c r="P9" s="660"/>
      <c r="Q9" s="3"/>
      <c r="R9" s="3"/>
      <c r="S9" s="3"/>
      <c r="T9" s="3"/>
      <c r="U9" s="3"/>
      <c r="V9" s="3"/>
      <c r="W9" s="3"/>
      <c r="X9" s="398">
        <v>5</v>
      </c>
    </row>
    <row r="10" spans="1:30" ht="14.25" customHeight="1">
      <c r="B10" s="3"/>
      <c r="C10" s="2" t="s">
        <v>5</v>
      </c>
      <c r="D10" s="390" t="s">
        <v>13</v>
      </c>
      <c r="E10" s="11"/>
      <c r="F10" s="11"/>
      <c r="G10" s="11"/>
      <c r="H10" s="11"/>
      <c r="I10" s="3"/>
      <c r="J10" s="658"/>
      <c r="K10" s="659"/>
      <c r="L10" s="659"/>
      <c r="M10" s="659"/>
      <c r="N10" s="659"/>
      <c r="O10" s="659"/>
      <c r="P10" s="660"/>
      <c r="Q10" s="3"/>
      <c r="R10" s="3"/>
      <c r="S10" s="3"/>
      <c r="T10" s="3"/>
      <c r="U10" s="3"/>
      <c r="V10" s="3"/>
      <c r="W10" s="3"/>
      <c r="X10" s="398">
        <v>6</v>
      </c>
      <c r="Y10" s="239" t="s">
        <v>601</v>
      </c>
    </row>
    <row r="11" spans="1:30">
      <c r="B11" s="3"/>
      <c r="C11" s="3"/>
      <c r="D11" s="3"/>
      <c r="E11" s="11"/>
      <c r="F11" s="11" t="str">
        <f>IF(D12="","※サービス種を選択して下さい","")</f>
        <v/>
      </c>
      <c r="G11" s="11"/>
      <c r="H11" s="11"/>
      <c r="I11" s="3"/>
      <c r="J11" s="658"/>
      <c r="K11" s="659"/>
      <c r="L11" s="659"/>
      <c r="M11" s="659"/>
      <c r="N11" s="659"/>
      <c r="O11" s="659"/>
      <c r="P11" s="660"/>
      <c r="Q11" s="3"/>
      <c r="R11" s="3"/>
      <c r="S11" s="3"/>
      <c r="T11" s="3"/>
      <c r="U11" s="3"/>
      <c r="V11" s="3"/>
      <c r="W11" s="3"/>
      <c r="X11" s="398">
        <v>7</v>
      </c>
      <c r="Y11" s="239" t="s">
        <v>603</v>
      </c>
    </row>
    <row r="12" spans="1:30">
      <c r="B12" s="3" t="s">
        <v>24</v>
      </c>
      <c r="C12" s="2" t="s">
        <v>600</v>
      </c>
      <c r="D12" s="391" t="s">
        <v>602</v>
      </c>
      <c r="E12" s="3"/>
      <c r="F12" s="316" t="str">
        <f>IF(D12="","",IF(D12="人工遺伝子合成","ベクター","末端修飾"))</f>
        <v>末端修飾</v>
      </c>
      <c r="G12" s="704" t="s">
        <v>598</v>
      </c>
      <c r="H12" s="705"/>
      <c r="I12" s="3" t="str">
        <f>IF(D12="人工遺伝子合成","耐性","")</f>
        <v/>
      </c>
      <c r="J12" s="658"/>
      <c r="K12" s="659"/>
      <c r="L12" s="659"/>
      <c r="M12" s="659"/>
      <c r="N12" s="659"/>
      <c r="O12" s="659"/>
      <c r="P12" s="660"/>
      <c r="Q12" s="3"/>
      <c r="R12" s="3"/>
      <c r="S12" s="3"/>
      <c r="T12" s="3"/>
      <c r="U12" s="3"/>
      <c r="V12" s="3"/>
      <c r="W12" s="3"/>
      <c r="X12" s="398">
        <v>8</v>
      </c>
    </row>
    <row r="13" spans="1:30" ht="12" customHeight="1">
      <c r="B13" s="3"/>
      <c r="D13" s="3"/>
      <c r="E13" s="3"/>
      <c r="F13" s="3" t="str">
        <f>IF(D12="人工遺伝子合成","※配列毎に異なるベクターをご指定の場合は、","")</f>
        <v/>
      </c>
      <c r="G13" s="6"/>
      <c r="H13" s="3"/>
      <c r="I13" s="3"/>
      <c r="J13" s="658"/>
      <c r="K13" s="659"/>
      <c r="L13" s="659"/>
      <c r="M13" s="659"/>
      <c r="N13" s="659"/>
      <c r="O13" s="659"/>
      <c r="P13" s="660"/>
      <c r="Q13" s="3"/>
      <c r="R13" s="3"/>
      <c r="S13" s="3"/>
      <c r="T13" s="3"/>
      <c r="U13" s="3"/>
      <c r="V13" s="3"/>
      <c r="W13" s="3"/>
      <c r="X13" s="398">
        <v>9</v>
      </c>
    </row>
    <row r="14" spans="1:30" ht="9" customHeight="1">
      <c r="B14" s="3"/>
      <c r="C14" s="3"/>
      <c r="D14" s="3"/>
      <c r="E14" s="3"/>
      <c r="F14" s="671" t="str">
        <f>IF(D12="人工遺伝子合成","  右空欄にご記載をお願いします。","")</f>
        <v/>
      </c>
      <c r="G14" s="671"/>
      <c r="H14" s="671"/>
      <c r="I14" s="672"/>
      <c r="J14" s="658"/>
      <c r="K14" s="659"/>
      <c r="L14" s="659"/>
      <c r="M14" s="659"/>
      <c r="N14" s="659"/>
      <c r="O14" s="659"/>
      <c r="P14" s="660"/>
      <c r="Q14" s="3"/>
      <c r="R14" s="3"/>
      <c r="S14" s="3"/>
      <c r="T14" s="3"/>
      <c r="U14" s="3"/>
      <c r="V14" s="3"/>
      <c r="W14" s="3"/>
      <c r="X14" s="398">
        <v>10</v>
      </c>
    </row>
    <row r="15" spans="1:30" ht="12.75" customHeight="1">
      <c r="B15" s="3" t="s">
        <v>25</v>
      </c>
      <c r="C15" s="2" t="s">
        <v>10</v>
      </c>
      <c r="D15" s="392">
        <v>2</v>
      </c>
      <c r="E15" s="3" t="s">
        <v>16</v>
      </c>
      <c r="F15" s="671"/>
      <c r="G15" s="671"/>
      <c r="H15" s="671"/>
      <c r="I15" s="672"/>
      <c r="J15" s="661"/>
      <c r="K15" s="662"/>
      <c r="L15" s="662"/>
      <c r="M15" s="662"/>
      <c r="N15" s="662"/>
      <c r="O15" s="662"/>
      <c r="P15" s="663"/>
      <c r="Q15" s="3"/>
      <c r="R15" s="3"/>
      <c r="S15" s="3"/>
      <c r="T15" s="3"/>
      <c r="U15" s="3"/>
      <c r="V15" s="3"/>
      <c r="W15" s="3"/>
      <c r="X15" s="398">
        <v>11</v>
      </c>
    </row>
    <row r="16" spans="1:30" ht="15" customHeight="1">
      <c r="B16" s="3"/>
      <c r="C16" s="3" t="s">
        <v>17</v>
      </c>
      <c r="D16" s="3"/>
      <c r="E16" s="3"/>
      <c r="F16" s="3"/>
      <c r="G16" s="3"/>
      <c r="H16" s="3"/>
      <c r="I16" s="3"/>
      <c r="J16" s="314"/>
      <c r="K16" s="3"/>
      <c r="L16" s="3"/>
      <c r="M16" s="3"/>
      <c r="N16" s="3"/>
      <c r="O16" s="3"/>
      <c r="P16" s="3"/>
      <c r="Q16" s="3"/>
      <c r="R16" s="3"/>
      <c r="S16" s="3"/>
      <c r="T16" s="3"/>
      <c r="U16" s="3"/>
      <c r="V16" s="3"/>
      <c r="W16" s="3"/>
      <c r="X16" s="398">
        <v>12</v>
      </c>
    </row>
    <row r="17" spans="1:30" ht="5.25" customHeight="1">
      <c r="B17" s="3"/>
      <c r="C17" s="3"/>
      <c r="D17" s="3"/>
      <c r="E17" s="3"/>
      <c r="F17" s="3"/>
      <c r="G17" s="3"/>
      <c r="H17" s="3"/>
      <c r="I17" s="3"/>
      <c r="J17" s="3"/>
      <c r="K17" s="3"/>
      <c r="L17" s="3"/>
      <c r="M17" s="3"/>
      <c r="N17" s="3"/>
      <c r="O17" s="3"/>
      <c r="P17" s="3"/>
      <c r="Q17" s="3"/>
      <c r="R17" s="3"/>
      <c r="S17" s="3"/>
      <c r="T17" s="3"/>
      <c r="U17" s="3"/>
      <c r="V17" s="3"/>
      <c r="W17" s="3"/>
      <c r="X17" s="398">
        <v>13</v>
      </c>
    </row>
    <row r="18" spans="1:30" ht="18" customHeight="1">
      <c r="B18" s="3"/>
      <c r="C18" s="3" t="s">
        <v>593</v>
      </c>
      <c r="D18" s="3"/>
      <c r="E18" s="3"/>
      <c r="F18" s="3"/>
      <c r="G18" s="3"/>
      <c r="H18" s="3"/>
      <c r="I18" s="3"/>
      <c r="J18" s="3"/>
      <c r="K18" s="3"/>
      <c r="L18" s="3"/>
      <c r="M18" s="3"/>
      <c r="N18" s="3"/>
      <c r="O18" s="3"/>
      <c r="P18" s="3"/>
      <c r="Q18" s="3"/>
      <c r="R18" s="3"/>
      <c r="S18" s="3"/>
      <c r="T18" s="3"/>
      <c r="U18" s="3"/>
      <c r="V18" s="3"/>
      <c r="W18" s="3"/>
    </row>
    <row r="19" spans="1:30">
      <c r="A19" s="409" t="s">
        <v>9</v>
      </c>
      <c r="B19" s="410" t="s">
        <v>126</v>
      </c>
      <c r="C19" s="407" t="s">
        <v>2</v>
      </c>
      <c r="D19" s="411" t="s">
        <v>7</v>
      </c>
      <c r="E19" s="412"/>
      <c r="F19" s="412"/>
      <c r="G19" s="412"/>
      <c r="H19" s="412"/>
      <c r="I19" s="412"/>
      <c r="J19" s="412"/>
      <c r="K19" s="412"/>
      <c r="L19" s="412"/>
      <c r="M19" s="412"/>
      <c r="N19" s="412"/>
      <c r="O19" s="412"/>
      <c r="P19" s="412"/>
      <c r="Q19" s="412"/>
      <c r="R19" s="412"/>
      <c r="S19" s="412"/>
      <c r="T19" s="412"/>
      <c r="U19" s="412"/>
      <c r="V19" s="412"/>
      <c r="W19" s="413"/>
      <c r="X19" s="398">
        <v>14</v>
      </c>
    </row>
    <row r="20" spans="1:30" s="15" customFormat="1">
      <c r="A20" s="300" t="str">
        <f>IF(OR(D20="",D20="x"),"",LEN(D20)&amp;""&amp;"bp")</f>
        <v>314bp</v>
      </c>
      <c r="B20" s="300">
        <v>1</v>
      </c>
      <c r="C20" s="408" t="s">
        <v>605</v>
      </c>
      <c r="D20" s="696" t="s">
        <v>615</v>
      </c>
      <c r="E20" s="697"/>
      <c r="F20" s="697"/>
      <c r="G20" s="697"/>
      <c r="H20" s="697"/>
      <c r="I20" s="697"/>
      <c r="J20" s="697"/>
      <c r="K20" s="697"/>
      <c r="L20" s="697"/>
      <c r="M20" s="697"/>
      <c r="N20" s="697"/>
      <c r="O20" s="697"/>
      <c r="P20" s="697"/>
      <c r="Q20" s="697"/>
      <c r="R20" s="697"/>
      <c r="S20" s="697"/>
      <c r="T20" s="697"/>
      <c r="U20" s="697"/>
      <c r="V20" s="697"/>
      <c r="W20" s="698"/>
      <c r="X20" s="398">
        <v>15</v>
      </c>
      <c r="Y20" s="399"/>
      <c r="Z20" s="399"/>
      <c r="AA20" s="399"/>
      <c r="AB20" s="399"/>
      <c r="AC20" s="399"/>
      <c r="AD20" s="399"/>
    </row>
    <row r="21" spans="1:30" s="15" customFormat="1">
      <c r="A21" s="300" t="str">
        <f t="shared" ref="A21:A29" si="0">IF(OR(D21="",D21="x"),"",LEN(D21)&amp;""&amp;"bp")</f>
        <v>607bp</v>
      </c>
      <c r="B21" s="300">
        <v>2</v>
      </c>
      <c r="C21" s="388" t="s">
        <v>606</v>
      </c>
      <c r="D21" s="699" t="s">
        <v>607</v>
      </c>
      <c r="E21" s="699"/>
      <c r="F21" s="699"/>
      <c r="G21" s="699"/>
      <c r="H21" s="699"/>
      <c r="I21" s="699"/>
      <c r="J21" s="699"/>
      <c r="K21" s="699"/>
      <c r="L21" s="699"/>
      <c r="M21" s="699"/>
      <c r="N21" s="699"/>
      <c r="O21" s="699"/>
      <c r="P21" s="699"/>
      <c r="Q21" s="699"/>
      <c r="R21" s="699"/>
      <c r="S21" s="699"/>
      <c r="T21" s="699"/>
      <c r="U21" s="699"/>
      <c r="V21" s="699"/>
      <c r="W21" s="699"/>
      <c r="X21" s="398">
        <v>16</v>
      </c>
      <c r="Y21" s="399"/>
      <c r="Z21" s="399"/>
      <c r="AA21" s="399"/>
      <c r="AB21" s="399"/>
      <c r="AC21" s="399"/>
      <c r="AD21" s="399"/>
    </row>
    <row r="22" spans="1:30" s="15" customFormat="1">
      <c r="A22" s="300" t="str">
        <f t="shared" si="0"/>
        <v/>
      </c>
      <c r="B22" s="300">
        <v>3</v>
      </c>
      <c r="C22" s="301" t="str">
        <f t="shared" ref="C22" si="1">IF($D$15&gt;=B22,"","x")</f>
        <v>x</v>
      </c>
      <c r="D22" s="700" t="str">
        <f>IF($D$15&gt;=B22,"","x")</f>
        <v>x</v>
      </c>
      <c r="E22" s="700"/>
      <c r="F22" s="700"/>
      <c r="G22" s="700"/>
      <c r="H22" s="700"/>
      <c r="I22" s="700"/>
      <c r="J22" s="700"/>
      <c r="K22" s="700"/>
      <c r="L22" s="700"/>
      <c r="M22" s="700"/>
      <c r="N22" s="700"/>
      <c r="O22" s="700"/>
      <c r="P22" s="700"/>
      <c r="Q22" s="700"/>
      <c r="R22" s="700"/>
      <c r="S22" s="700"/>
      <c r="T22" s="700"/>
      <c r="U22" s="700"/>
      <c r="V22" s="700"/>
      <c r="W22" s="700"/>
      <c r="X22" s="398">
        <v>17</v>
      </c>
      <c r="Y22" s="399"/>
      <c r="Z22" s="399"/>
      <c r="AA22" s="399"/>
      <c r="AB22" s="399"/>
      <c r="AC22" s="399"/>
      <c r="AD22" s="399"/>
    </row>
    <row r="23" spans="1:30" s="15" customFormat="1">
      <c r="A23" s="300" t="str">
        <f t="shared" si="0"/>
        <v/>
      </c>
      <c r="B23" s="300">
        <v>4</v>
      </c>
      <c r="C23" s="301" t="str">
        <f>IF($D$15&gt;=B23,"","x")</f>
        <v>x</v>
      </c>
      <c r="D23" s="700" t="str">
        <f>IF($D$15&gt;=B23,"","x")</f>
        <v>x</v>
      </c>
      <c r="E23" s="700"/>
      <c r="F23" s="700"/>
      <c r="G23" s="700"/>
      <c r="H23" s="700"/>
      <c r="I23" s="700"/>
      <c r="J23" s="700"/>
      <c r="K23" s="700"/>
      <c r="L23" s="700"/>
      <c r="M23" s="700"/>
      <c r="N23" s="700"/>
      <c r="O23" s="700"/>
      <c r="P23" s="700"/>
      <c r="Q23" s="700"/>
      <c r="R23" s="700"/>
      <c r="S23" s="700"/>
      <c r="T23" s="700"/>
      <c r="U23" s="700"/>
      <c r="V23" s="700"/>
      <c r="W23" s="700"/>
      <c r="X23" s="398">
        <v>18</v>
      </c>
      <c r="Y23" s="399"/>
      <c r="Z23" s="399"/>
      <c r="AA23" s="399"/>
      <c r="AB23" s="399"/>
      <c r="AC23" s="399"/>
      <c r="AD23" s="399"/>
    </row>
    <row r="24" spans="1:30" s="15" customFormat="1">
      <c r="A24" s="300" t="str">
        <f t="shared" si="0"/>
        <v/>
      </c>
      <c r="B24" s="300">
        <v>5</v>
      </c>
      <c r="C24" s="301" t="str">
        <f t="shared" ref="C24:C87" si="2">IF($D$15&gt;=B24,"","x")</f>
        <v>x</v>
      </c>
      <c r="D24" s="700" t="str">
        <f>IF($D$15&gt;=B24,"","x")</f>
        <v>x</v>
      </c>
      <c r="E24" s="700"/>
      <c r="F24" s="700"/>
      <c r="G24" s="700"/>
      <c r="H24" s="700"/>
      <c r="I24" s="700"/>
      <c r="J24" s="700"/>
      <c r="K24" s="700"/>
      <c r="L24" s="700"/>
      <c r="M24" s="700"/>
      <c r="N24" s="700"/>
      <c r="O24" s="700"/>
      <c r="P24" s="700"/>
      <c r="Q24" s="700"/>
      <c r="R24" s="700"/>
      <c r="S24" s="700"/>
      <c r="T24" s="700"/>
      <c r="U24" s="700"/>
      <c r="V24" s="700"/>
      <c r="W24" s="700"/>
      <c r="X24" s="398">
        <v>19</v>
      </c>
      <c r="Y24" s="399"/>
      <c r="Z24" s="399"/>
      <c r="AA24" s="399"/>
      <c r="AB24" s="399"/>
      <c r="AC24" s="399"/>
      <c r="AD24" s="399"/>
    </row>
    <row r="25" spans="1:30" s="15" customFormat="1">
      <c r="A25" s="300" t="str">
        <f t="shared" si="0"/>
        <v/>
      </c>
      <c r="B25" s="300">
        <v>6</v>
      </c>
      <c r="C25" s="301" t="str">
        <f t="shared" si="2"/>
        <v>x</v>
      </c>
      <c r="D25" s="700" t="str">
        <f t="shared" ref="D25:D29" si="3">IF($D$15&gt;=B25,"","x")</f>
        <v>x</v>
      </c>
      <c r="E25" s="700"/>
      <c r="F25" s="700"/>
      <c r="G25" s="700"/>
      <c r="H25" s="700"/>
      <c r="I25" s="700"/>
      <c r="J25" s="700"/>
      <c r="K25" s="700"/>
      <c r="L25" s="700"/>
      <c r="M25" s="700"/>
      <c r="N25" s="700"/>
      <c r="O25" s="700"/>
      <c r="P25" s="700"/>
      <c r="Q25" s="700"/>
      <c r="R25" s="700"/>
      <c r="S25" s="700"/>
      <c r="T25" s="700"/>
      <c r="U25" s="700"/>
      <c r="V25" s="700"/>
      <c r="W25" s="700"/>
      <c r="X25" s="398">
        <v>20</v>
      </c>
      <c r="Y25" s="399"/>
      <c r="Z25" s="399"/>
      <c r="AA25" s="399"/>
      <c r="AB25" s="399"/>
      <c r="AC25" s="399"/>
      <c r="AD25" s="399"/>
    </row>
    <row r="26" spans="1:30" s="15" customFormat="1">
      <c r="A26" s="300" t="str">
        <f t="shared" si="0"/>
        <v/>
      </c>
      <c r="B26" s="300">
        <v>7</v>
      </c>
      <c r="C26" s="301" t="str">
        <f t="shared" si="2"/>
        <v>x</v>
      </c>
      <c r="D26" s="700" t="str">
        <f t="shared" si="3"/>
        <v>x</v>
      </c>
      <c r="E26" s="700"/>
      <c r="F26" s="700"/>
      <c r="G26" s="700"/>
      <c r="H26" s="700"/>
      <c r="I26" s="700"/>
      <c r="J26" s="700"/>
      <c r="K26" s="700"/>
      <c r="L26" s="700"/>
      <c r="M26" s="700"/>
      <c r="N26" s="700"/>
      <c r="O26" s="700"/>
      <c r="P26" s="700"/>
      <c r="Q26" s="700"/>
      <c r="R26" s="700"/>
      <c r="S26" s="700"/>
      <c r="T26" s="700"/>
      <c r="U26" s="700"/>
      <c r="V26" s="700"/>
      <c r="W26" s="700"/>
      <c r="X26" s="398">
        <v>21</v>
      </c>
      <c r="Y26" s="399"/>
      <c r="Z26" s="399"/>
      <c r="AA26" s="399"/>
      <c r="AB26" s="399"/>
      <c r="AC26" s="399"/>
      <c r="AD26" s="399"/>
    </row>
    <row r="27" spans="1:30" s="15" customFormat="1">
      <c r="A27" s="300" t="str">
        <f t="shared" si="0"/>
        <v/>
      </c>
      <c r="B27" s="300">
        <v>8</v>
      </c>
      <c r="C27" s="301" t="str">
        <f t="shared" si="2"/>
        <v>x</v>
      </c>
      <c r="D27" s="700" t="str">
        <f t="shared" si="3"/>
        <v>x</v>
      </c>
      <c r="E27" s="700"/>
      <c r="F27" s="700"/>
      <c r="G27" s="700"/>
      <c r="H27" s="700"/>
      <c r="I27" s="700"/>
      <c r="J27" s="700"/>
      <c r="K27" s="700"/>
      <c r="L27" s="700"/>
      <c r="M27" s="700"/>
      <c r="N27" s="700"/>
      <c r="O27" s="700"/>
      <c r="P27" s="700"/>
      <c r="Q27" s="700"/>
      <c r="R27" s="700"/>
      <c r="S27" s="700"/>
      <c r="T27" s="700"/>
      <c r="U27" s="700"/>
      <c r="V27" s="700"/>
      <c r="W27" s="700"/>
      <c r="X27" s="398">
        <v>22</v>
      </c>
      <c r="Y27" s="399"/>
      <c r="Z27" s="399"/>
      <c r="AA27" s="399"/>
      <c r="AB27" s="399"/>
      <c r="AC27" s="399"/>
      <c r="AD27" s="399"/>
    </row>
    <row r="28" spans="1:30" s="15" customFormat="1">
      <c r="A28" s="300" t="str">
        <f t="shared" si="0"/>
        <v/>
      </c>
      <c r="B28" s="300">
        <v>9</v>
      </c>
      <c r="C28" s="301" t="str">
        <f>IF($D$15&gt;=B28,"","x")</f>
        <v>x</v>
      </c>
      <c r="D28" s="700" t="str">
        <f t="shared" si="3"/>
        <v>x</v>
      </c>
      <c r="E28" s="700"/>
      <c r="F28" s="700"/>
      <c r="G28" s="700"/>
      <c r="H28" s="700"/>
      <c r="I28" s="700"/>
      <c r="J28" s="700"/>
      <c r="K28" s="700"/>
      <c r="L28" s="700"/>
      <c r="M28" s="700"/>
      <c r="N28" s="700"/>
      <c r="O28" s="700"/>
      <c r="P28" s="700"/>
      <c r="Q28" s="700"/>
      <c r="R28" s="700"/>
      <c r="S28" s="700"/>
      <c r="T28" s="700"/>
      <c r="U28" s="700"/>
      <c r="V28" s="700"/>
      <c r="W28" s="700"/>
      <c r="X28" s="398">
        <v>23</v>
      </c>
      <c r="Y28" s="399"/>
      <c r="Z28" s="399"/>
      <c r="AA28" s="399"/>
      <c r="AB28" s="399"/>
      <c r="AC28" s="399"/>
      <c r="AD28" s="399"/>
    </row>
    <row r="29" spans="1:30" s="15" customFormat="1">
      <c r="A29" s="300" t="str">
        <f t="shared" si="0"/>
        <v/>
      </c>
      <c r="B29" s="300">
        <v>10</v>
      </c>
      <c r="C29" s="301" t="str">
        <f t="shared" si="2"/>
        <v>x</v>
      </c>
      <c r="D29" s="700" t="str">
        <f t="shared" si="3"/>
        <v>x</v>
      </c>
      <c r="E29" s="700"/>
      <c r="F29" s="700"/>
      <c r="G29" s="700"/>
      <c r="H29" s="700"/>
      <c r="I29" s="700"/>
      <c r="J29" s="700"/>
      <c r="K29" s="700"/>
      <c r="L29" s="700"/>
      <c r="M29" s="700"/>
      <c r="N29" s="700"/>
      <c r="O29" s="700"/>
      <c r="P29" s="700"/>
      <c r="Q29" s="700"/>
      <c r="R29" s="700"/>
      <c r="S29" s="700"/>
      <c r="T29" s="700"/>
      <c r="U29" s="700"/>
      <c r="V29" s="700"/>
      <c r="W29" s="700"/>
      <c r="X29" s="398">
        <v>24</v>
      </c>
      <c r="Y29" s="399"/>
      <c r="Z29" s="399"/>
      <c r="AA29" s="399"/>
      <c r="AB29" s="399"/>
      <c r="AC29" s="399"/>
      <c r="AD29" s="399"/>
    </row>
    <row r="30" spans="1:30" s="15" customFormat="1">
      <c r="A30" s="300" t="str">
        <f>IF(OR(D30="",D30="x"),"",LEN(D30)&amp;""&amp;"bp")</f>
        <v/>
      </c>
      <c r="B30" s="300">
        <v>11</v>
      </c>
      <c r="C30" s="301" t="str">
        <f t="shared" si="2"/>
        <v>x</v>
      </c>
      <c r="D30" s="700" t="str">
        <f>IF($D$15&gt;=B30,"","x")</f>
        <v>x</v>
      </c>
      <c r="E30" s="700"/>
      <c r="F30" s="700"/>
      <c r="G30" s="700"/>
      <c r="H30" s="700"/>
      <c r="I30" s="700"/>
      <c r="J30" s="700"/>
      <c r="K30" s="700"/>
      <c r="L30" s="700"/>
      <c r="M30" s="700"/>
      <c r="N30" s="700"/>
      <c r="O30" s="700"/>
      <c r="P30" s="700"/>
      <c r="Q30" s="700"/>
      <c r="R30" s="700"/>
      <c r="S30" s="700"/>
      <c r="T30" s="700"/>
      <c r="U30" s="700"/>
      <c r="V30" s="700"/>
      <c r="W30" s="700"/>
      <c r="X30" s="398">
        <v>25</v>
      </c>
      <c r="Y30" s="399"/>
      <c r="Z30" s="399"/>
      <c r="AA30" s="399"/>
      <c r="AB30" s="399"/>
      <c r="AC30" s="399"/>
      <c r="AD30" s="399"/>
    </row>
    <row r="31" spans="1:30" s="15" customFormat="1">
      <c r="A31" s="300" t="str">
        <f t="shared" ref="A31:A39" si="4">IF(OR(D31="",D31="x"),"",LEN(D31)&amp;""&amp;"bp")</f>
        <v/>
      </c>
      <c r="B31" s="300">
        <v>12</v>
      </c>
      <c r="C31" s="301" t="str">
        <f t="shared" si="2"/>
        <v>x</v>
      </c>
      <c r="D31" s="700" t="str">
        <f t="shared" ref="D31:D32" si="5">IF($D$15&gt;=B31,"","x")</f>
        <v>x</v>
      </c>
      <c r="E31" s="700"/>
      <c r="F31" s="700"/>
      <c r="G31" s="700"/>
      <c r="H31" s="700"/>
      <c r="I31" s="700"/>
      <c r="J31" s="700"/>
      <c r="K31" s="700"/>
      <c r="L31" s="700"/>
      <c r="M31" s="700"/>
      <c r="N31" s="700"/>
      <c r="O31" s="700"/>
      <c r="P31" s="700"/>
      <c r="Q31" s="700"/>
      <c r="R31" s="700"/>
      <c r="S31" s="700"/>
      <c r="T31" s="700"/>
      <c r="U31" s="700"/>
      <c r="V31" s="700"/>
      <c r="W31" s="700"/>
      <c r="X31" s="398">
        <v>26</v>
      </c>
      <c r="Y31" s="399"/>
      <c r="Z31" s="399"/>
      <c r="AA31" s="399"/>
      <c r="AB31" s="399"/>
      <c r="AC31" s="399"/>
      <c r="AD31" s="399"/>
    </row>
    <row r="32" spans="1:30" s="15" customFormat="1">
      <c r="A32" s="300" t="str">
        <f t="shared" si="4"/>
        <v/>
      </c>
      <c r="B32" s="300">
        <v>13</v>
      </c>
      <c r="C32" s="301" t="str">
        <f t="shared" si="2"/>
        <v>x</v>
      </c>
      <c r="D32" s="700" t="str">
        <f t="shared" si="5"/>
        <v>x</v>
      </c>
      <c r="E32" s="700"/>
      <c r="F32" s="700"/>
      <c r="G32" s="700"/>
      <c r="H32" s="700"/>
      <c r="I32" s="700"/>
      <c r="J32" s="700"/>
      <c r="K32" s="700"/>
      <c r="L32" s="700"/>
      <c r="M32" s="700"/>
      <c r="N32" s="700"/>
      <c r="O32" s="700"/>
      <c r="P32" s="700"/>
      <c r="Q32" s="700"/>
      <c r="R32" s="700"/>
      <c r="S32" s="700"/>
      <c r="T32" s="700"/>
      <c r="U32" s="700"/>
      <c r="V32" s="700"/>
      <c r="W32" s="700"/>
      <c r="X32" s="398">
        <v>27</v>
      </c>
      <c r="Y32" s="399"/>
      <c r="Z32" s="399"/>
      <c r="AA32" s="399"/>
      <c r="AB32" s="399"/>
      <c r="AC32" s="399"/>
      <c r="AD32" s="399"/>
    </row>
    <row r="33" spans="1:30" s="15" customFormat="1">
      <c r="A33" s="300" t="str">
        <f t="shared" si="4"/>
        <v/>
      </c>
      <c r="B33" s="300">
        <v>14</v>
      </c>
      <c r="C33" s="301" t="str">
        <f>IF($D$15&gt;=B33,"","x")</f>
        <v>x</v>
      </c>
      <c r="D33" s="700" t="str">
        <f>IF($D$15&gt;=B33,"","x")</f>
        <v>x</v>
      </c>
      <c r="E33" s="700"/>
      <c r="F33" s="700"/>
      <c r="G33" s="700"/>
      <c r="H33" s="700"/>
      <c r="I33" s="700"/>
      <c r="J33" s="700"/>
      <c r="K33" s="700"/>
      <c r="L33" s="700"/>
      <c r="M33" s="700"/>
      <c r="N33" s="700"/>
      <c r="O33" s="700"/>
      <c r="P33" s="700"/>
      <c r="Q33" s="700"/>
      <c r="R33" s="700"/>
      <c r="S33" s="700"/>
      <c r="T33" s="700"/>
      <c r="U33" s="700"/>
      <c r="V33" s="700"/>
      <c r="W33" s="700"/>
      <c r="X33" s="398">
        <v>28</v>
      </c>
      <c r="Y33" s="399"/>
      <c r="Z33" s="399"/>
      <c r="AA33" s="399"/>
      <c r="AB33" s="399"/>
      <c r="AC33" s="399"/>
      <c r="AD33" s="399"/>
    </row>
    <row r="34" spans="1:30" s="15" customFormat="1">
      <c r="A34" s="300" t="str">
        <f t="shared" si="4"/>
        <v/>
      </c>
      <c r="B34" s="300">
        <v>15</v>
      </c>
      <c r="C34" s="301" t="str">
        <f t="shared" si="2"/>
        <v>x</v>
      </c>
      <c r="D34" s="700" t="str">
        <f t="shared" ref="D34:D39" si="6">IF($D$15&gt;=B34,"","x")</f>
        <v>x</v>
      </c>
      <c r="E34" s="700"/>
      <c r="F34" s="700"/>
      <c r="G34" s="700"/>
      <c r="H34" s="700"/>
      <c r="I34" s="700"/>
      <c r="J34" s="700"/>
      <c r="K34" s="700"/>
      <c r="L34" s="700"/>
      <c r="M34" s="700"/>
      <c r="N34" s="700"/>
      <c r="O34" s="700"/>
      <c r="P34" s="700"/>
      <c r="Q34" s="700"/>
      <c r="R34" s="700"/>
      <c r="S34" s="700"/>
      <c r="T34" s="700"/>
      <c r="U34" s="700"/>
      <c r="V34" s="700"/>
      <c r="W34" s="700"/>
      <c r="X34" s="398">
        <v>29</v>
      </c>
      <c r="Y34" s="399"/>
      <c r="Z34" s="399"/>
      <c r="AA34" s="399"/>
      <c r="AB34" s="399"/>
      <c r="AC34" s="399"/>
      <c r="AD34" s="399"/>
    </row>
    <row r="35" spans="1:30" s="15" customFormat="1">
      <c r="A35" s="300" t="str">
        <f t="shared" si="4"/>
        <v/>
      </c>
      <c r="B35" s="300">
        <v>16</v>
      </c>
      <c r="C35" s="301" t="str">
        <f t="shared" si="2"/>
        <v>x</v>
      </c>
      <c r="D35" s="700" t="str">
        <f t="shared" si="6"/>
        <v>x</v>
      </c>
      <c r="E35" s="700"/>
      <c r="F35" s="700"/>
      <c r="G35" s="700"/>
      <c r="H35" s="700"/>
      <c r="I35" s="700"/>
      <c r="J35" s="700"/>
      <c r="K35" s="700"/>
      <c r="L35" s="700"/>
      <c r="M35" s="700"/>
      <c r="N35" s="700"/>
      <c r="O35" s="700"/>
      <c r="P35" s="700"/>
      <c r="Q35" s="700"/>
      <c r="R35" s="700"/>
      <c r="S35" s="700"/>
      <c r="T35" s="700"/>
      <c r="U35" s="700"/>
      <c r="V35" s="700"/>
      <c r="W35" s="700"/>
      <c r="X35" s="398">
        <v>30</v>
      </c>
      <c r="Y35" s="399"/>
      <c r="Z35" s="399"/>
      <c r="AA35" s="399"/>
      <c r="AB35" s="399"/>
      <c r="AC35" s="399"/>
      <c r="AD35" s="399"/>
    </row>
    <row r="36" spans="1:30" s="15" customFormat="1">
      <c r="A36" s="300" t="str">
        <f t="shared" si="4"/>
        <v/>
      </c>
      <c r="B36" s="300">
        <v>17</v>
      </c>
      <c r="C36" s="301" t="str">
        <f t="shared" si="2"/>
        <v>x</v>
      </c>
      <c r="D36" s="700" t="str">
        <f t="shared" si="6"/>
        <v>x</v>
      </c>
      <c r="E36" s="700"/>
      <c r="F36" s="700"/>
      <c r="G36" s="700"/>
      <c r="H36" s="700"/>
      <c r="I36" s="700"/>
      <c r="J36" s="700"/>
      <c r="K36" s="700"/>
      <c r="L36" s="700"/>
      <c r="M36" s="700"/>
      <c r="N36" s="700"/>
      <c r="O36" s="700"/>
      <c r="P36" s="700"/>
      <c r="Q36" s="700"/>
      <c r="R36" s="700"/>
      <c r="S36" s="700"/>
      <c r="T36" s="700"/>
      <c r="U36" s="700"/>
      <c r="V36" s="700"/>
      <c r="W36" s="700"/>
      <c r="X36" s="398">
        <v>31</v>
      </c>
      <c r="Y36" s="399"/>
      <c r="Z36" s="399"/>
      <c r="AA36" s="399"/>
      <c r="AB36" s="399"/>
      <c r="AC36" s="399"/>
      <c r="AD36" s="399"/>
    </row>
    <row r="37" spans="1:30" s="15" customFormat="1">
      <c r="A37" s="300" t="str">
        <f t="shared" si="4"/>
        <v/>
      </c>
      <c r="B37" s="300">
        <v>18</v>
      </c>
      <c r="C37" s="301" t="str">
        <f t="shared" si="2"/>
        <v>x</v>
      </c>
      <c r="D37" s="700" t="str">
        <f t="shared" si="6"/>
        <v>x</v>
      </c>
      <c r="E37" s="700"/>
      <c r="F37" s="700"/>
      <c r="G37" s="700"/>
      <c r="H37" s="700"/>
      <c r="I37" s="700"/>
      <c r="J37" s="700"/>
      <c r="K37" s="700"/>
      <c r="L37" s="700"/>
      <c r="M37" s="700"/>
      <c r="N37" s="700"/>
      <c r="O37" s="700"/>
      <c r="P37" s="700"/>
      <c r="Q37" s="700"/>
      <c r="R37" s="700"/>
      <c r="S37" s="700"/>
      <c r="T37" s="700"/>
      <c r="U37" s="700"/>
      <c r="V37" s="700"/>
      <c r="W37" s="700"/>
      <c r="X37" s="398">
        <v>32</v>
      </c>
      <c r="Y37" s="399"/>
      <c r="Z37" s="399"/>
      <c r="AA37" s="399"/>
      <c r="AB37" s="399"/>
      <c r="AC37" s="399"/>
      <c r="AD37" s="399"/>
    </row>
    <row r="38" spans="1:30" s="15" customFormat="1">
      <c r="A38" s="300" t="str">
        <f t="shared" si="4"/>
        <v/>
      </c>
      <c r="B38" s="300">
        <v>19</v>
      </c>
      <c r="C38" s="301" t="str">
        <f t="shared" si="2"/>
        <v>x</v>
      </c>
      <c r="D38" s="700" t="str">
        <f t="shared" si="6"/>
        <v>x</v>
      </c>
      <c r="E38" s="700"/>
      <c r="F38" s="700"/>
      <c r="G38" s="700"/>
      <c r="H38" s="700"/>
      <c r="I38" s="700"/>
      <c r="J38" s="700"/>
      <c r="K38" s="700"/>
      <c r="L38" s="700"/>
      <c r="M38" s="700"/>
      <c r="N38" s="700"/>
      <c r="O38" s="700"/>
      <c r="P38" s="700"/>
      <c r="Q38" s="700"/>
      <c r="R38" s="700"/>
      <c r="S38" s="700"/>
      <c r="T38" s="700"/>
      <c r="U38" s="700"/>
      <c r="V38" s="700"/>
      <c r="W38" s="700"/>
      <c r="X38" s="398">
        <v>33</v>
      </c>
      <c r="Y38" s="399"/>
      <c r="Z38" s="399"/>
      <c r="AA38" s="399"/>
      <c r="AB38" s="399"/>
      <c r="AC38" s="399"/>
      <c r="AD38" s="399"/>
    </row>
    <row r="39" spans="1:30" s="15" customFormat="1">
      <c r="A39" s="300" t="str">
        <f t="shared" si="4"/>
        <v/>
      </c>
      <c r="B39" s="300">
        <v>20</v>
      </c>
      <c r="C39" s="301" t="str">
        <f t="shared" si="2"/>
        <v>x</v>
      </c>
      <c r="D39" s="700" t="str">
        <f t="shared" si="6"/>
        <v>x</v>
      </c>
      <c r="E39" s="700"/>
      <c r="F39" s="700"/>
      <c r="G39" s="700"/>
      <c r="H39" s="700"/>
      <c r="I39" s="700"/>
      <c r="J39" s="700"/>
      <c r="K39" s="700"/>
      <c r="L39" s="700"/>
      <c r="M39" s="700"/>
      <c r="N39" s="700"/>
      <c r="O39" s="700"/>
      <c r="P39" s="700"/>
      <c r="Q39" s="700"/>
      <c r="R39" s="700"/>
      <c r="S39" s="700"/>
      <c r="T39" s="700"/>
      <c r="U39" s="700"/>
      <c r="V39" s="700"/>
      <c r="W39" s="700"/>
      <c r="X39" s="398">
        <v>34</v>
      </c>
      <c r="Y39" s="399"/>
      <c r="Z39" s="399"/>
      <c r="AA39" s="399"/>
      <c r="AB39" s="399"/>
      <c r="AC39" s="399"/>
      <c r="AD39" s="399"/>
    </row>
    <row r="40" spans="1:30" s="15" customFormat="1">
      <c r="A40" s="300" t="str">
        <f>IF(OR(D40="",D40="x"),"",LEN(D40)&amp;""&amp;"bp")</f>
        <v/>
      </c>
      <c r="B40" s="300">
        <v>21</v>
      </c>
      <c r="C40" s="301" t="str">
        <f t="shared" si="2"/>
        <v>x</v>
      </c>
      <c r="D40" s="700" t="str">
        <f>IF($D$15&gt;=B40,"","x")</f>
        <v>x</v>
      </c>
      <c r="E40" s="700"/>
      <c r="F40" s="700"/>
      <c r="G40" s="700"/>
      <c r="H40" s="700"/>
      <c r="I40" s="700"/>
      <c r="J40" s="700"/>
      <c r="K40" s="700"/>
      <c r="L40" s="700"/>
      <c r="M40" s="700"/>
      <c r="N40" s="700"/>
      <c r="O40" s="700"/>
      <c r="P40" s="700"/>
      <c r="Q40" s="700"/>
      <c r="R40" s="700"/>
      <c r="S40" s="700"/>
      <c r="T40" s="700"/>
      <c r="U40" s="700"/>
      <c r="V40" s="700"/>
      <c r="W40" s="700"/>
      <c r="X40" s="398">
        <v>35</v>
      </c>
      <c r="Y40" s="399"/>
      <c r="Z40" s="399"/>
      <c r="AA40" s="399"/>
      <c r="AB40" s="399"/>
      <c r="AC40" s="399"/>
      <c r="AD40" s="399"/>
    </row>
    <row r="41" spans="1:30" s="15" customFormat="1">
      <c r="A41" s="300" t="str">
        <f t="shared" ref="A41:A49" si="7">IF(OR(D41="",D41="x"),"",LEN(D41)&amp;""&amp;"bp")</f>
        <v/>
      </c>
      <c r="B41" s="300">
        <v>22</v>
      </c>
      <c r="C41" s="301" t="str">
        <f t="shared" si="2"/>
        <v>x</v>
      </c>
      <c r="D41" s="700" t="str">
        <f t="shared" ref="D41:D42" si="8">IF($D$15&gt;=B41,"","x")</f>
        <v>x</v>
      </c>
      <c r="E41" s="700"/>
      <c r="F41" s="700"/>
      <c r="G41" s="700"/>
      <c r="H41" s="700"/>
      <c r="I41" s="700"/>
      <c r="J41" s="700"/>
      <c r="K41" s="700"/>
      <c r="L41" s="700"/>
      <c r="M41" s="700"/>
      <c r="N41" s="700"/>
      <c r="O41" s="700"/>
      <c r="P41" s="700"/>
      <c r="Q41" s="700"/>
      <c r="R41" s="700"/>
      <c r="S41" s="700"/>
      <c r="T41" s="700"/>
      <c r="U41" s="700"/>
      <c r="V41" s="700"/>
      <c r="W41" s="700"/>
      <c r="X41" s="398">
        <v>36</v>
      </c>
      <c r="Y41" s="399"/>
      <c r="Z41" s="399"/>
      <c r="AA41" s="399"/>
      <c r="AB41" s="399"/>
      <c r="AC41" s="399"/>
      <c r="AD41" s="399"/>
    </row>
    <row r="42" spans="1:30" s="15" customFormat="1">
      <c r="A42" s="300" t="str">
        <f t="shared" si="7"/>
        <v/>
      </c>
      <c r="B42" s="300">
        <v>23</v>
      </c>
      <c r="C42" s="301" t="str">
        <f t="shared" si="2"/>
        <v>x</v>
      </c>
      <c r="D42" s="700" t="str">
        <f t="shared" si="8"/>
        <v>x</v>
      </c>
      <c r="E42" s="700"/>
      <c r="F42" s="700"/>
      <c r="G42" s="700"/>
      <c r="H42" s="700"/>
      <c r="I42" s="700"/>
      <c r="J42" s="700"/>
      <c r="K42" s="700"/>
      <c r="L42" s="700"/>
      <c r="M42" s="700"/>
      <c r="N42" s="700"/>
      <c r="O42" s="700"/>
      <c r="P42" s="700"/>
      <c r="Q42" s="700"/>
      <c r="R42" s="700"/>
      <c r="S42" s="700"/>
      <c r="T42" s="700"/>
      <c r="U42" s="700"/>
      <c r="V42" s="700"/>
      <c r="W42" s="700"/>
      <c r="X42" s="398">
        <v>37</v>
      </c>
      <c r="Y42" s="399"/>
      <c r="Z42" s="399"/>
      <c r="AA42" s="399"/>
      <c r="AB42" s="399"/>
      <c r="AC42" s="399"/>
      <c r="AD42" s="399"/>
    </row>
    <row r="43" spans="1:30" s="15" customFormat="1">
      <c r="A43" s="300" t="str">
        <f t="shared" si="7"/>
        <v/>
      </c>
      <c r="B43" s="300">
        <v>24</v>
      </c>
      <c r="C43" s="301" t="str">
        <f>IF($D$15&gt;=B43,"","x")</f>
        <v>x</v>
      </c>
      <c r="D43" s="700" t="str">
        <f>IF($D$15&gt;=B43,"","x")</f>
        <v>x</v>
      </c>
      <c r="E43" s="700"/>
      <c r="F43" s="700"/>
      <c r="G43" s="700"/>
      <c r="H43" s="700"/>
      <c r="I43" s="700"/>
      <c r="J43" s="700"/>
      <c r="K43" s="700"/>
      <c r="L43" s="700"/>
      <c r="M43" s="700"/>
      <c r="N43" s="700"/>
      <c r="O43" s="700"/>
      <c r="P43" s="700"/>
      <c r="Q43" s="700"/>
      <c r="R43" s="700"/>
      <c r="S43" s="700"/>
      <c r="T43" s="700"/>
      <c r="U43" s="700"/>
      <c r="V43" s="700"/>
      <c r="W43" s="700"/>
      <c r="X43" s="398">
        <v>38</v>
      </c>
      <c r="Y43" s="399"/>
      <c r="Z43" s="399"/>
      <c r="AA43" s="399"/>
      <c r="AB43" s="399"/>
      <c r="AC43" s="399"/>
      <c r="AD43" s="399"/>
    </row>
    <row r="44" spans="1:30" s="15" customFormat="1">
      <c r="A44" s="300" t="str">
        <f t="shared" si="7"/>
        <v/>
      </c>
      <c r="B44" s="300">
        <v>25</v>
      </c>
      <c r="C44" s="301" t="str">
        <f t="shared" si="2"/>
        <v>x</v>
      </c>
      <c r="D44" s="700" t="str">
        <f t="shared" ref="D44:D49" si="9">IF($D$15&gt;=B44,"","x")</f>
        <v>x</v>
      </c>
      <c r="E44" s="700"/>
      <c r="F44" s="700"/>
      <c r="G44" s="700"/>
      <c r="H44" s="700"/>
      <c r="I44" s="700"/>
      <c r="J44" s="700"/>
      <c r="K44" s="700"/>
      <c r="L44" s="700"/>
      <c r="M44" s="700"/>
      <c r="N44" s="700"/>
      <c r="O44" s="700"/>
      <c r="P44" s="700"/>
      <c r="Q44" s="700"/>
      <c r="R44" s="700"/>
      <c r="S44" s="700"/>
      <c r="T44" s="700"/>
      <c r="U44" s="700"/>
      <c r="V44" s="700"/>
      <c r="W44" s="700"/>
      <c r="X44" s="398">
        <v>39</v>
      </c>
      <c r="Y44" s="399"/>
      <c r="Z44" s="399"/>
      <c r="AA44" s="399"/>
      <c r="AB44" s="399"/>
      <c r="AC44" s="399"/>
      <c r="AD44" s="399"/>
    </row>
    <row r="45" spans="1:30" s="15" customFormat="1">
      <c r="A45" s="300" t="str">
        <f t="shared" si="7"/>
        <v/>
      </c>
      <c r="B45" s="300">
        <v>26</v>
      </c>
      <c r="C45" s="301" t="str">
        <f t="shared" si="2"/>
        <v>x</v>
      </c>
      <c r="D45" s="700" t="str">
        <f t="shared" si="9"/>
        <v>x</v>
      </c>
      <c r="E45" s="700"/>
      <c r="F45" s="700"/>
      <c r="G45" s="700"/>
      <c r="H45" s="700"/>
      <c r="I45" s="700"/>
      <c r="J45" s="700"/>
      <c r="K45" s="700"/>
      <c r="L45" s="700"/>
      <c r="M45" s="700"/>
      <c r="N45" s="700"/>
      <c r="O45" s="700"/>
      <c r="P45" s="700"/>
      <c r="Q45" s="700"/>
      <c r="R45" s="700"/>
      <c r="S45" s="700"/>
      <c r="T45" s="700"/>
      <c r="U45" s="700"/>
      <c r="V45" s="700"/>
      <c r="W45" s="700"/>
      <c r="X45" s="398">
        <v>40</v>
      </c>
      <c r="Y45" s="399"/>
      <c r="Z45" s="399"/>
      <c r="AA45" s="399"/>
      <c r="AB45" s="399"/>
      <c r="AC45" s="399"/>
      <c r="AD45" s="399"/>
    </row>
    <row r="46" spans="1:30" s="15" customFormat="1">
      <c r="A46" s="300" t="str">
        <f t="shared" si="7"/>
        <v/>
      </c>
      <c r="B46" s="300">
        <v>27</v>
      </c>
      <c r="C46" s="301" t="str">
        <f t="shared" si="2"/>
        <v>x</v>
      </c>
      <c r="D46" s="700" t="str">
        <f t="shared" si="9"/>
        <v>x</v>
      </c>
      <c r="E46" s="700"/>
      <c r="F46" s="700"/>
      <c r="G46" s="700"/>
      <c r="H46" s="700"/>
      <c r="I46" s="700"/>
      <c r="J46" s="700"/>
      <c r="K46" s="700"/>
      <c r="L46" s="700"/>
      <c r="M46" s="700"/>
      <c r="N46" s="700"/>
      <c r="O46" s="700"/>
      <c r="P46" s="700"/>
      <c r="Q46" s="700"/>
      <c r="R46" s="700"/>
      <c r="S46" s="700"/>
      <c r="T46" s="700"/>
      <c r="U46" s="700"/>
      <c r="V46" s="700"/>
      <c r="W46" s="700"/>
      <c r="X46" s="398">
        <v>41</v>
      </c>
      <c r="Y46" s="399"/>
      <c r="Z46" s="399"/>
      <c r="AA46" s="399"/>
      <c r="AB46" s="399"/>
      <c r="AC46" s="399"/>
      <c r="AD46" s="399"/>
    </row>
    <row r="47" spans="1:30" s="15" customFormat="1">
      <c r="A47" s="300" t="str">
        <f t="shared" si="7"/>
        <v/>
      </c>
      <c r="B47" s="300">
        <v>28</v>
      </c>
      <c r="C47" s="301" t="str">
        <f t="shared" si="2"/>
        <v>x</v>
      </c>
      <c r="D47" s="700" t="str">
        <f t="shared" si="9"/>
        <v>x</v>
      </c>
      <c r="E47" s="700"/>
      <c r="F47" s="700"/>
      <c r="G47" s="700"/>
      <c r="H47" s="700"/>
      <c r="I47" s="700"/>
      <c r="J47" s="700"/>
      <c r="K47" s="700"/>
      <c r="L47" s="700"/>
      <c r="M47" s="700"/>
      <c r="N47" s="700"/>
      <c r="O47" s="700"/>
      <c r="P47" s="700"/>
      <c r="Q47" s="700"/>
      <c r="R47" s="700"/>
      <c r="S47" s="700"/>
      <c r="T47" s="700"/>
      <c r="U47" s="700"/>
      <c r="V47" s="700"/>
      <c r="W47" s="700"/>
      <c r="X47" s="398">
        <v>42</v>
      </c>
      <c r="Y47" s="399"/>
      <c r="Z47" s="399"/>
      <c r="AA47" s="399"/>
      <c r="AB47" s="399"/>
      <c r="AC47" s="399"/>
      <c r="AD47" s="399"/>
    </row>
    <row r="48" spans="1:30" s="15" customFormat="1">
      <c r="A48" s="300" t="str">
        <f t="shared" si="7"/>
        <v/>
      </c>
      <c r="B48" s="300">
        <v>29</v>
      </c>
      <c r="C48" s="301" t="str">
        <f t="shared" si="2"/>
        <v>x</v>
      </c>
      <c r="D48" s="700" t="str">
        <f t="shared" si="9"/>
        <v>x</v>
      </c>
      <c r="E48" s="700"/>
      <c r="F48" s="700"/>
      <c r="G48" s="700"/>
      <c r="H48" s="700"/>
      <c r="I48" s="700"/>
      <c r="J48" s="700"/>
      <c r="K48" s="700"/>
      <c r="L48" s="700"/>
      <c r="M48" s="700"/>
      <c r="N48" s="700"/>
      <c r="O48" s="700"/>
      <c r="P48" s="700"/>
      <c r="Q48" s="700"/>
      <c r="R48" s="700"/>
      <c r="S48" s="700"/>
      <c r="T48" s="700"/>
      <c r="U48" s="700"/>
      <c r="V48" s="700"/>
      <c r="W48" s="700"/>
      <c r="X48" s="398">
        <v>43</v>
      </c>
      <c r="Y48" s="399"/>
      <c r="Z48" s="399"/>
      <c r="AA48" s="399"/>
      <c r="AB48" s="399"/>
      <c r="AC48" s="399"/>
      <c r="AD48" s="399"/>
    </row>
    <row r="49" spans="1:30" s="15" customFormat="1">
      <c r="A49" s="300" t="str">
        <f t="shared" si="7"/>
        <v/>
      </c>
      <c r="B49" s="300">
        <v>30</v>
      </c>
      <c r="C49" s="301" t="str">
        <f t="shared" si="2"/>
        <v>x</v>
      </c>
      <c r="D49" s="700" t="str">
        <f t="shared" si="9"/>
        <v>x</v>
      </c>
      <c r="E49" s="700"/>
      <c r="F49" s="700"/>
      <c r="G49" s="700"/>
      <c r="H49" s="700"/>
      <c r="I49" s="700"/>
      <c r="J49" s="700"/>
      <c r="K49" s="700"/>
      <c r="L49" s="700"/>
      <c r="M49" s="700"/>
      <c r="N49" s="700"/>
      <c r="O49" s="700"/>
      <c r="P49" s="700"/>
      <c r="Q49" s="700"/>
      <c r="R49" s="700"/>
      <c r="S49" s="700"/>
      <c r="T49" s="700"/>
      <c r="U49" s="700"/>
      <c r="V49" s="700"/>
      <c r="W49" s="700"/>
      <c r="X49" s="398">
        <v>44</v>
      </c>
      <c r="Y49" s="399"/>
      <c r="Z49" s="399"/>
      <c r="AA49" s="399"/>
      <c r="AB49" s="399"/>
      <c r="AC49" s="399"/>
      <c r="AD49" s="399"/>
    </row>
    <row r="50" spans="1:30" s="15" customFormat="1">
      <c r="A50" s="300" t="str">
        <f>IF(OR(D50="",D50="x"),"",LEN(D50)&amp;""&amp;"bp")</f>
        <v/>
      </c>
      <c r="B50" s="300">
        <v>31</v>
      </c>
      <c r="C50" s="301" t="str">
        <f t="shared" si="2"/>
        <v>x</v>
      </c>
      <c r="D50" s="700" t="str">
        <f>IF($D$15&gt;=B50,"","x")</f>
        <v>x</v>
      </c>
      <c r="E50" s="700"/>
      <c r="F50" s="700"/>
      <c r="G50" s="700"/>
      <c r="H50" s="700"/>
      <c r="I50" s="700"/>
      <c r="J50" s="700"/>
      <c r="K50" s="700"/>
      <c r="L50" s="700"/>
      <c r="M50" s="700"/>
      <c r="N50" s="700"/>
      <c r="O50" s="700"/>
      <c r="P50" s="700"/>
      <c r="Q50" s="700"/>
      <c r="R50" s="700"/>
      <c r="S50" s="700"/>
      <c r="T50" s="700"/>
      <c r="U50" s="700"/>
      <c r="V50" s="700"/>
      <c r="W50" s="700"/>
      <c r="X50" s="398">
        <v>45</v>
      </c>
      <c r="Y50" s="399"/>
      <c r="Z50" s="399"/>
      <c r="AA50" s="399"/>
      <c r="AB50" s="399"/>
      <c r="AC50" s="399"/>
      <c r="AD50" s="399"/>
    </row>
    <row r="51" spans="1:30" s="15" customFormat="1">
      <c r="A51" s="300" t="str">
        <f t="shared" ref="A51:A59" si="10">IF(OR(D51="",D51="x"),"",LEN(D51)&amp;""&amp;"bp")</f>
        <v/>
      </c>
      <c r="B51" s="300">
        <v>32</v>
      </c>
      <c r="C51" s="301" t="str">
        <f t="shared" si="2"/>
        <v>x</v>
      </c>
      <c r="D51" s="700" t="str">
        <f t="shared" ref="D51:D52" si="11">IF($D$15&gt;=B51,"","x")</f>
        <v>x</v>
      </c>
      <c r="E51" s="700"/>
      <c r="F51" s="700"/>
      <c r="G51" s="700"/>
      <c r="H51" s="700"/>
      <c r="I51" s="700"/>
      <c r="J51" s="700"/>
      <c r="K51" s="700"/>
      <c r="L51" s="700"/>
      <c r="M51" s="700"/>
      <c r="N51" s="700"/>
      <c r="O51" s="700"/>
      <c r="P51" s="700"/>
      <c r="Q51" s="700"/>
      <c r="R51" s="700"/>
      <c r="S51" s="700"/>
      <c r="T51" s="700"/>
      <c r="U51" s="700"/>
      <c r="V51" s="700"/>
      <c r="W51" s="700"/>
      <c r="X51" s="398">
        <v>46</v>
      </c>
      <c r="Y51" s="399"/>
      <c r="Z51" s="399"/>
      <c r="AA51" s="399"/>
      <c r="AB51" s="399"/>
      <c r="AC51" s="399"/>
      <c r="AD51" s="399"/>
    </row>
    <row r="52" spans="1:30" s="15" customFormat="1">
      <c r="A52" s="300" t="str">
        <f t="shared" si="10"/>
        <v/>
      </c>
      <c r="B52" s="300">
        <v>33</v>
      </c>
      <c r="C52" s="301" t="str">
        <f t="shared" si="2"/>
        <v>x</v>
      </c>
      <c r="D52" s="700" t="str">
        <f t="shared" si="11"/>
        <v>x</v>
      </c>
      <c r="E52" s="700"/>
      <c r="F52" s="700"/>
      <c r="G52" s="700"/>
      <c r="H52" s="700"/>
      <c r="I52" s="700"/>
      <c r="J52" s="700"/>
      <c r="K52" s="700"/>
      <c r="L52" s="700"/>
      <c r="M52" s="700"/>
      <c r="N52" s="700"/>
      <c r="O52" s="700"/>
      <c r="P52" s="700"/>
      <c r="Q52" s="700"/>
      <c r="R52" s="700"/>
      <c r="S52" s="700"/>
      <c r="T52" s="700"/>
      <c r="U52" s="700"/>
      <c r="V52" s="700"/>
      <c r="W52" s="700"/>
      <c r="X52" s="398">
        <v>47</v>
      </c>
      <c r="Y52" s="399"/>
      <c r="Z52" s="399"/>
      <c r="AA52" s="399"/>
      <c r="AB52" s="399"/>
      <c r="AC52" s="399"/>
      <c r="AD52" s="399"/>
    </row>
    <row r="53" spans="1:30" s="15" customFormat="1">
      <c r="A53" s="300" t="str">
        <f t="shared" si="10"/>
        <v/>
      </c>
      <c r="B53" s="300">
        <v>34</v>
      </c>
      <c r="C53" s="301" t="str">
        <f>IF($D$15&gt;=B53,"","x")</f>
        <v>x</v>
      </c>
      <c r="D53" s="700" t="str">
        <f>IF($D$15&gt;=B53,"","x")</f>
        <v>x</v>
      </c>
      <c r="E53" s="700"/>
      <c r="F53" s="700"/>
      <c r="G53" s="700"/>
      <c r="H53" s="700"/>
      <c r="I53" s="700"/>
      <c r="J53" s="700"/>
      <c r="K53" s="700"/>
      <c r="L53" s="700"/>
      <c r="M53" s="700"/>
      <c r="N53" s="700"/>
      <c r="O53" s="700"/>
      <c r="P53" s="700"/>
      <c r="Q53" s="700"/>
      <c r="R53" s="700"/>
      <c r="S53" s="700"/>
      <c r="T53" s="700"/>
      <c r="U53" s="700"/>
      <c r="V53" s="700"/>
      <c r="W53" s="700"/>
      <c r="X53" s="398">
        <v>48</v>
      </c>
      <c r="Y53" s="399"/>
      <c r="Z53" s="399"/>
      <c r="AA53" s="399"/>
      <c r="AB53" s="399"/>
      <c r="AC53" s="399"/>
      <c r="AD53" s="399"/>
    </row>
    <row r="54" spans="1:30" s="15" customFormat="1">
      <c r="A54" s="300" t="str">
        <f t="shared" si="10"/>
        <v/>
      </c>
      <c r="B54" s="300">
        <v>35</v>
      </c>
      <c r="C54" s="301" t="str">
        <f t="shared" si="2"/>
        <v>x</v>
      </c>
      <c r="D54" s="700" t="str">
        <f t="shared" ref="D54:D59" si="12">IF($D$15&gt;=B54,"","x")</f>
        <v>x</v>
      </c>
      <c r="E54" s="700"/>
      <c r="F54" s="700"/>
      <c r="G54" s="700"/>
      <c r="H54" s="700"/>
      <c r="I54" s="700"/>
      <c r="J54" s="700"/>
      <c r="K54" s="700"/>
      <c r="L54" s="700"/>
      <c r="M54" s="700"/>
      <c r="N54" s="700"/>
      <c r="O54" s="700"/>
      <c r="P54" s="700"/>
      <c r="Q54" s="700"/>
      <c r="R54" s="700"/>
      <c r="S54" s="700"/>
      <c r="T54" s="700"/>
      <c r="U54" s="700"/>
      <c r="V54" s="700"/>
      <c r="W54" s="700"/>
      <c r="X54" s="398">
        <v>49</v>
      </c>
      <c r="Y54" s="399"/>
      <c r="Z54" s="399"/>
      <c r="AA54" s="399"/>
      <c r="AB54" s="399"/>
      <c r="AC54" s="399"/>
      <c r="AD54" s="399"/>
    </row>
    <row r="55" spans="1:30" s="15" customFormat="1">
      <c r="A55" s="300" t="str">
        <f t="shared" si="10"/>
        <v/>
      </c>
      <c r="B55" s="300">
        <v>36</v>
      </c>
      <c r="C55" s="301" t="str">
        <f t="shared" si="2"/>
        <v>x</v>
      </c>
      <c r="D55" s="700" t="str">
        <f t="shared" si="12"/>
        <v>x</v>
      </c>
      <c r="E55" s="700"/>
      <c r="F55" s="700"/>
      <c r="G55" s="700"/>
      <c r="H55" s="700"/>
      <c r="I55" s="700"/>
      <c r="J55" s="700"/>
      <c r="K55" s="700"/>
      <c r="L55" s="700"/>
      <c r="M55" s="700"/>
      <c r="N55" s="700"/>
      <c r="O55" s="700"/>
      <c r="P55" s="700"/>
      <c r="Q55" s="700"/>
      <c r="R55" s="700"/>
      <c r="S55" s="700"/>
      <c r="T55" s="700"/>
      <c r="U55" s="700"/>
      <c r="V55" s="700"/>
      <c r="W55" s="700"/>
      <c r="X55" s="398">
        <v>50</v>
      </c>
      <c r="Y55" s="399"/>
      <c r="Z55" s="399"/>
      <c r="AA55" s="399"/>
      <c r="AB55" s="399"/>
      <c r="AC55" s="399"/>
      <c r="AD55" s="399"/>
    </row>
    <row r="56" spans="1:30" s="15" customFormat="1">
      <c r="A56" s="300" t="str">
        <f t="shared" si="10"/>
        <v/>
      </c>
      <c r="B56" s="300">
        <v>37</v>
      </c>
      <c r="C56" s="301" t="str">
        <f t="shared" si="2"/>
        <v>x</v>
      </c>
      <c r="D56" s="700" t="str">
        <f t="shared" si="12"/>
        <v>x</v>
      </c>
      <c r="E56" s="700"/>
      <c r="F56" s="700"/>
      <c r="G56" s="700"/>
      <c r="H56" s="700"/>
      <c r="I56" s="700"/>
      <c r="J56" s="700"/>
      <c r="K56" s="700"/>
      <c r="L56" s="700"/>
      <c r="M56" s="700"/>
      <c r="N56" s="700"/>
      <c r="O56" s="700"/>
      <c r="P56" s="700"/>
      <c r="Q56" s="700"/>
      <c r="R56" s="700"/>
      <c r="S56" s="700"/>
      <c r="T56" s="700"/>
      <c r="U56" s="700"/>
      <c r="V56" s="700"/>
      <c r="W56" s="700"/>
      <c r="X56" s="398">
        <v>51</v>
      </c>
      <c r="Y56" s="399"/>
      <c r="Z56" s="399"/>
      <c r="AA56" s="399"/>
      <c r="AB56" s="399"/>
      <c r="AC56" s="399"/>
      <c r="AD56" s="399"/>
    </row>
    <row r="57" spans="1:30" s="15" customFormat="1">
      <c r="A57" s="300" t="str">
        <f t="shared" si="10"/>
        <v/>
      </c>
      <c r="B57" s="300">
        <v>38</v>
      </c>
      <c r="C57" s="301" t="str">
        <f t="shared" si="2"/>
        <v>x</v>
      </c>
      <c r="D57" s="700" t="str">
        <f t="shared" si="12"/>
        <v>x</v>
      </c>
      <c r="E57" s="700"/>
      <c r="F57" s="700"/>
      <c r="G57" s="700"/>
      <c r="H57" s="700"/>
      <c r="I57" s="700"/>
      <c r="J57" s="700"/>
      <c r="K57" s="700"/>
      <c r="L57" s="700"/>
      <c r="M57" s="700"/>
      <c r="N57" s="700"/>
      <c r="O57" s="700"/>
      <c r="P57" s="700"/>
      <c r="Q57" s="700"/>
      <c r="R57" s="700"/>
      <c r="S57" s="700"/>
      <c r="T57" s="700"/>
      <c r="U57" s="700"/>
      <c r="V57" s="700"/>
      <c r="W57" s="700"/>
      <c r="X57" s="398">
        <v>52</v>
      </c>
      <c r="Y57" s="399"/>
      <c r="Z57" s="399"/>
      <c r="AA57" s="399"/>
      <c r="AB57" s="399"/>
      <c r="AC57" s="399"/>
      <c r="AD57" s="399"/>
    </row>
    <row r="58" spans="1:30" s="15" customFormat="1">
      <c r="A58" s="300" t="str">
        <f t="shared" si="10"/>
        <v/>
      </c>
      <c r="B58" s="300">
        <v>39</v>
      </c>
      <c r="C58" s="301" t="str">
        <f t="shared" si="2"/>
        <v>x</v>
      </c>
      <c r="D58" s="700" t="str">
        <f t="shared" si="12"/>
        <v>x</v>
      </c>
      <c r="E58" s="700"/>
      <c r="F58" s="700"/>
      <c r="G58" s="700"/>
      <c r="H58" s="700"/>
      <c r="I58" s="700"/>
      <c r="J58" s="700"/>
      <c r="K58" s="700"/>
      <c r="L58" s="700"/>
      <c r="M58" s="700"/>
      <c r="N58" s="700"/>
      <c r="O58" s="700"/>
      <c r="P58" s="700"/>
      <c r="Q58" s="700"/>
      <c r="R58" s="700"/>
      <c r="S58" s="700"/>
      <c r="T58" s="700"/>
      <c r="U58" s="700"/>
      <c r="V58" s="700"/>
      <c r="W58" s="700"/>
      <c r="X58" s="398">
        <v>53</v>
      </c>
      <c r="Y58" s="399"/>
      <c r="Z58" s="399"/>
      <c r="AA58" s="399"/>
      <c r="AB58" s="399"/>
      <c r="AC58" s="399"/>
      <c r="AD58" s="399"/>
    </row>
    <row r="59" spans="1:30" s="15" customFormat="1">
      <c r="A59" s="300" t="str">
        <f t="shared" si="10"/>
        <v/>
      </c>
      <c r="B59" s="300">
        <v>40</v>
      </c>
      <c r="C59" s="301" t="str">
        <f t="shared" si="2"/>
        <v>x</v>
      </c>
      <c r="D59" s="700" t="str">
        <f t="shared" si="12"/>
        <v>x</v>
      </c>
      <c r="E59" s="700"/>
      <c r="F59" s="700"/>
      <c r="G59" s="700"/>
      <c r="H59" s="700"/>
      <c r="I59" s="700"/>
      <c r="J59" s="700"/>
      <c r="K59" s="700"/>
      <c r="L59" s="700"/>
      <c r="M59" s="700"/>
      <c r="N59" s="700"/>
      <c r="O59" s="700"/>
      <c r="P59" s="700"/>
      <c r="Q59" s="700"/>
      <c r="R59" s="700"/>
      <c r="S59" s="700"/>
      <c r="T59" s="700"/>
      <c r="U59" s="700"/>
      <c r="V59" s="700"/>
      <c r="W59" s="700"/>
      <c r="X59" s="398">
        <v>54</v>
      </c>
      <c r="Y59" s="399"/>
      <c r="Z59" s="399"/>
      <c r="AA59" s="399"/>
      <c r="AB59" s="399"/>
      <c r="AC59" s="399"/>
      <c r="AD59" s="399"/>
    </row>
    <row r="60" spans="1:30" s="15" customFormat="1">
      <c r="A60" s="300" t="str">
        <f>IF(OR(D60="",D60="x"),"",LEN(D60)&amp;""&amp;"bp")</f>
        <v/>
      </c>
      <c r="B60" s="300">
        <v>41</v>
      </c>
      <c r="C60" s="301" t="str">
        <f t="shared" si="2"/>
        <v>x</v>
      </c>
      <c r="D60" s="700" t="str">
        <f>IF($D$15&gt;=B60,"","x")</f>
        <v>x</v>
      </c>
      <c r="E60" s="700"/>
      <c r="F60" s="700"/>
      <c r="G60" s="700"/>
      <c r="H60" s="700"/>
      <c r="I60" s="700"/>
      <c r="J60" s="700"/>
      <c r="K60" s="700"/>
      <c r="L60" s="700"/>
      <c r="M60" s="700"/>
      <c r="N60" s="700"/>
      <c r="O60" s="700"/>
      <c r="P60" s="700"/>
      <c r="Q60" s="700"/>
      <c r="R60" s="700"/>
      <c r="S60" s="700"/>
      <c r="T60" s="700"/>
      <c r="U60" s="700"/>
      <c r="V60" s="700"/>
      <c r="W60" s="700"/>
      <c r="X60" s="398">
        <v>55</v>
      </c>
      <c r="Y60" s="399"/>
      <c r="Z60" s="399"/>
      <c r="AA60" s="399"/>
      <c r="AB60" s="399"/>
      <c r="AC60" s="399"/>
      <c r="AD60" s="399"/>
    </row>
    <row r="61" spans="1:30" s="15" customFormat="1">
      <c r="A61" s="300" t="str">
        <f t="shared" ref="A61:A69" si="13">IF(OR(D61="",D61="x"),"",LEN(D61)&amp;""&amp;"bp")</f>
        <v/>
      </c>
      <c r="B61" s="300">
        <v>42</v>
      </c>
      <c r="C61" s="301" t="str">
        <f t="shared" si="2"/>
        <v>x</v>
      </c>
      <c r="D61" s="700" t="str">
        <f t="shared" ref="D61:D62" si="14">IF($D$15&gt;=B61,"","x")</f>
        <v>x</v>
      </c>
      <c r="E61" s="700"/>
      <c r="F61" s="700"/>
      <c r="G61" s="700"/>
      <c r="H61" s="700"/>
      <c r="I61" s="700"/>
      <c r="J61" s="700"/>
      <c r="K61" s="700"/>
      <c r="L61" s="700"/>
      <c r="M61" s="700"/>
      <c r="N61" s="700"/>
      <c r="O61" s="700"/>
      <c r="P61" s="700"/>
      <c r="Q61" s="700"/>
      <c r="R61" s="700"/>
      <c r="S61" s="700"/>
      <c r="T61" s="700"/>
      <c r="U61" s="700"/>
      <c r="V61" s="700"/>
      <c r="W61" s="700"/>
      <c r="X61" s="398">
        <v>56</v>
      </c>
      <c r="Y61" s="399"/>
      <c r="Z61" s="399"/>
      <c r="AA61" s="399"/>
      <c r="AB61" s="399"/>
      <c r="AC61" s="399"/>
      <c r="AD61" s="399"/>
    </row>
    <row r="62" spans="1:30" s="15" customFormat="1">
      <c r="A62" s="300" t="str">
        <f t="shared" si="13"/>
        <v/>
      </c>
      <c r="B62" s="300">
        <v>43</v>
      </c>
      <c r="C62" s="301" t="str">
        <f t="shared" si="2"/>
        <v>x</v>
      </c>
      <c r="D62" s="700" t="str">
        <f t="shared" si="14"/>
        <v>x</v>
      </c>
      <c r="E62" s="700"/>
      <c r="F62" s="700"/>
      <c r="G62" s="700"/>
      <c r="H62" s="700"/>
      <c r="I62" s="700"/>
      <c r="J62" s="700"/>
      <c r="K62" s="700"/>
      <c r="L62" s="700"/>
      <c r="M62" s="700"/>
      <c r="N62" s="700"/>
      <c r="O62" s="700"/>
      <c r="P62" s="700"/>
      <c r="Q62" s="700"/>
      <c r="R62" s="700"/>
      <c r="S62" s="700"/>
      <c r="T62" s="700"/>
      <c r="U62" s="700"/>
      <c r="V62" s="700"/>
      <c r="W62" s="700"/>
      <c r="X62" s="398">
        <v>57</v>
      </c>
      <c r="Y62" s="399"/>
      <c r="Z62" s="399"/>
      <c r="AA62" s="399"/>
      <c r="AB62" s="399"/>
      <c r="AC62" s="399"/>
      <c r="AD62" s="399"/>
    </row>
    <row r="63" spans="1:30" s="15" customFormat="1">
      <c r="A63" s="300" t="str">
        <f t="shared" si="13"/>
        <v/>
      </c>
      <c r="B63" s="300">
        <v>44</v>
      </c>
      <c r="C63" s="301" t="str">
        <f>IF($D$15&gt;=B63,"","x")</f>
        <v>x</v>
      </c>
      <c r="D63" s="700" t="str">
        <f>IF($D$15&gt;=B63,"","x")</f>
        <v>x</v>
      </c>
      <c r="E63" s="700"/>
      <c r="F63" s="700"/>
      <c r="G63" s="700"/>
      <c r="H63" s="700"/>
      <c r="I63" s="700"/>
      <c r="J63" s="700"/>
      <c r="K63" s="700"/>
      <c r="L63" s="700"/>
      <c r="M63" s="700"/>
      <c r="N63" s="700"/>
      <c r="O63" s="700"/>
      <c r="P63" s="700"/>
      <c r="Q63" s="700"/>
      <c r="R63" s="700"/>
      <c r="S63" s="700"/>
      <c r="T63" s="700"/>
      <c r="U63" s="700"/>
      <c r="V63" s="700"/>
      <c r="W63" s="700"/>
      <c r="X63" s="398">
        <v>58</v>
      </c>
      <c r="Y63" s="399"/>
      <c r="Z63" s="399"/>
      <c r="AA63" s="399"/>
      <c r="AB63" s="399"/>
      <c r="AC63" s="399"/>
      <c r="AD63" s="399"/>
    </row>
    <row r="64" spans="1:30" s="15" customFormat="1">
      <c r="A64" s="300" t="str">
        <f t="shared" si="13"/>
        <v/>
      </c>
      <c r="B64" s="300">
        <v>45</v>
      </c>
      <c r="C64" s="301" t="str">
        <f t="shared" si="2"/>
        <v>x</v>
      </c>
      <c r="D64" s="700" t="str">
        <f t="shared" ref="D64:D69" si="15">IF($D$15&gt;=B64,"","x")</f>
        <v>x</v>
      </c>
      <c r="E64" s="700"/>
      <c r="F64" s="700"/>
      <c r="G64" s="700"/>
      <c r="H64" s="700"/>
      <c r="I64" s="700"/>
      <c r="J64" s="700"/>
      <c r="K64" s="700"/>
      <c r="L64" s="700"/>
      <c r="M64" s="700"/>
      <c r="N64" s="700"/>
      <c r="O64" s="700"/>
      <c r="P64" s="700"/>
      <c r="Q64" s="700"/>
      <c r="R64" s="700"/>
      <c r="S64" s="700"/>
      <c r="T64" s="700"/>
      <c r="U64" s="700"/>
      <c r="V64" s="700"/>
      <c r="W64" s="700"/>
      <c r="X64" s="398">
        <v>59</v>
      </c>
      <c r="Y64" s="399"/>
      <c r="Z64" s="399"/>
      <c r="AA64" s="399"/>
      <c r="AB64" s="399"/>
      <c r="AC64" s="399"/>
      <c r="AD64" s="399"/>
    </row>
    <row r="65" spans="1:30" s="15" customFormat="1">
      <c r="A65" s="300" t="str">
        <f t="shared" si="13"/>
        <v/>
      </c>
      <c r="B65" s="300">
        <v>46</v>
      </c>
      <c r="C65" s="301" t="str">
        <f t="shared" si="2"/>
        <v>x</v>
      </c>
      <c r="D65" s="700" t="str">
        <f t="shared" si="15"/>
        <v>x</v>
      </c>
      <c r="E65" s="700"/>
      <c r="F65" s="700"/>
      <c r="G65" s="700"/>
      <c r="H65" s="700"/>
      <c r="I65" s="700"/>
      <c r="J65" s="700"/>
      <c r="K65" s="700"/>
      <c r="L65" s="700"/>
      <c r="M65" s="700"/>
      <c r="N65" s="700"/>
      <c r="O65" s="700"/>
      <c r="P65" s="700"/>
      <c r="Q65" s="700"/>
      <c r="R65" s="700"/>
      <c r="S65" s="700"/>
      <c r="T65" s="700"/>
      <c r="U65" s="700"/>
      <c r="V65" s="700"/>
      <c r="W65" s="700"/>
      <c r="X65" s="398">
        <v>60</v>
      </c>
      <c r="Y65" s="399"/>
      <c r="Z65" s="399"/>
      <c r="AA65" s="399"/>
      <c r="AB65" s="399"/>
      <c r="AC65" s="399"/>
      <c r="AD65" s="399"/>
    </row>
    <row r="66" spans="1:30" s="15" customFormat="1">
      <c r="A66" s="300" t="str">
        <f t="shared" si="13"/>
        <v/>
      </c>
      <c r="B66" s="300">
        <v>47</v>
      </c>
      <c r="C66" s="301" t="str">
        <f t="shared" si="2"/>
        <v>x</v>
      </c>
      <c r="D66" s="700" t="str">
        <f t="shared" si="15"/>
        <v>x</v>
      </c>
      <c r="E66" s="700"/>
      <c r="F66" s="700"/>
      <c r="G66" s="700"/>
      <c r="H66" s="700"/>
      <c r="I66" s="700"/>
      <c r="J66" s="700"/>
      <c r="K66" s="700"/>
      <c r="L66" s="700"/>
      <c r="M66" s="700"/>
      <c r="N66" s="700"/>
      <c r="O66" s="700"/>
      <c r="P66" s="700"/>
      <c r="Q66" s="700"/>
      <c r="R66" s="700"/>
      <c r="S66" s="700"/>
      <c r="T66" s="700"/>
      <c r="U66" s="700"/>
      <c r="V66" s="700"/>
      <c r="W66" s="700"/>
      <c r="X66" s="398">
        <v>61</v>
      </c>
      <c r="Y66" s="399"/>
      <c r="Z66" s="399"/>
      <c r="AA66" s="399"/>
      <c r="AB66" s="399"/>
      <c r="AC66" s="399"/>
      <c r="AD66" s="399"/>
    </row>
    <row r="67" spans="1:30" s="15" customFormat="1">
      <c r="A67" s="300" t="str">
        <f t="shared" si="13"/>
        <v/>
      </c>
      <c r="B67" s="300">
        <v>48</v>
      </c>
      <c r="C67" s="301" t="str">
        <f t="shared" si="2"/>
        <v>x</v>
      </c>
      <c r="D67" s="700" t="str">
        <f t="shared" si="15"/>
        <v>x</v>
      </c>
      <c r="E67" s="700"/>
      <c r="F67" s="700"/>
      <c r="G67" s="700"/>
      <c r="H67" s="700"/>
      <c r="I67" s="700"/>
      <c r="J67" s="700"/>
      <c r="K67" s="700"/>
      <c r="L67" s="700"/>
      <c r="M67" s="700"/>
      <c r="N67" s="700"/>
      <c r="O67" s="700"/>
      <c r="P67" s="700"/>
      <c r="Q67" s="700"/>
      <c r="R67" s="700"/>
      <c r="S67" s="700"/>
      <c r="T67" s="700"/>
      <c r="U67" s="700"/>
      <c r="V67" s="700"/>
      <c r="W67" s="700"/>
      <c r="X67" s="398">
        <v>62</v>
      </c>
      <c r="Y67" s="399"/>
      <c r="Z67" s="399"/>
      <c r="AA67" s="399"/>
      <c r="AB67" s="399"/>
      <c r="AC67" s="399"/>
      <c r="AD67" s="399"/>
    </row>
    <row r="68" spans="1:30" s="15" customFormat="1">
      <c r="A68" s="300" t="str">
        <f t="shared" si="13"/>
        <v/>
      </c>
      <c r="B68" s="300">
        <v>49</v>
      </c>
      <c r="C68" s="301" t="str">
        <f t="shared" si="2"/>
        <v>x</v>
      </c>
      <c r="D68" s="700" t="str">
        <f t="shared" si="15"/>
        <v>x</v>
      </c>
      <c r="E68" s="700"/>
      <c r="F68" s="700"/>
      <c r="G68" s="700"/>
      <c r="H68" s="700"/>
      <c r="I68" s="700"/>
      <c r="J68" s="700"/>
      <c r="K68" s="700"/>
      <c r="L68" s="700"/>
      <c r="M68" s="700"/>
      <c r="N68" s="700"/>
      <c r="O68" s="700"/>
      <c r="P68" s="700"/>
      <c r="Q68" s="700"/>
      <c r="R68" s="700"/>
      <c r="S68" s="700"/>
      <c r="T68" s="700"/>
      <c r="U68" s="700"/>
      <c r="V68" s="700"/>
      <c r="W68" s="700"/>
      <c r="X68" s="398">
        <v>63</v>
      </c>
      <c r="Y68" s="399"/>
      <c r="Z68" s="399"/>
      <c r="AA68" s="399"/>
      <c r="AB68" s="399"/>
      <c r="AC68" s="399"/>
      <c r="AD68" s="399"/>
    </row>
    <row r="69" spans="1:30" s="15" customFormat="1">
      <c r="A69" s="300" t="str">
        <f t="shared" si="13"/>
        <v/>
      </c>
      <c r="B69" s="300">
        <v>50</v>
      </c>
      <c r="C69" s="301" t="str">
        <f t="shared" si="2"/>
        <v>x</v>
      </c>
      <c r="D69" s="700" t="str">
        <f t="shared" si="15"/>
        <v>x</v>
      </c>
      <c r="E69" s="700"/>
      <c r="F69" s="700"/>
      <c r="G69" s="700"/>
      <c r="H69" s="700"/>
      <c r="I69" s="700"/>
      <c r="J69" s="700"/>
      <c r="K69" s="700"/>
      <c r="L69" s="700"/>
      <c r="M69" s="700"/>
      <c r="N69" s="700"/>
      <c r="O69" s="700"/>
      <c r="P69" s="700"/>
      <c r="Q69" s="700"/>
      <c r="R69" s="700"/>
      <c r="S69" s="700"/>
      <c r="T69" s="700"/>
      <c r="U69" s="700"/>
      <c r="V69" s="700"/>
      <c r="W69" s="700"/>
      <c r="X69" s="398">
        <v>64</v>
      </c>
      <c r="Y69" s="399"/>
      <c r="Z69" s="399"/>
      <c r="AA69" s="399"/>
      <c r="AB69" s="399"/>
      <c r="AC69" s="399"/>
      <c r="AD69" s="399"/>
    </row>
    <row r="70" spans="1:30" s="15" customFormat="1">
      <c r="A70" s="300" t="str">
        <f>IF(OR(D70="",D70="x"),"",LEN(D70)&amp;""&amp;"bp")</f>
        <v/>
      </c>
      <c r="B70" s="300">
        <v>51</v>
      </c>
      <c r="C70" s="301" t="str">
        <f t="shared" si="2"/>
        <v>x</v>
      </c>
      <c r="D70" s="700" t="str">
        <f>IF($D$15&gt;=B70,"","x")</f>
        <v>x</v>
      </c>
      <c r="E70" s="700"/>
      <c r="F70" s="700"/>
      <c r="G70" s="700"/>
      <c r="H70" s="700"/>
      <c r="I70" s="700"/>
      <c r="J70" s="700"/>
      <c r="K70" s="700"/>
      <c r="L70" s="700"/>
      <c r="M70" s="700"/>
      <c r="N70" s="700"/>
      <c r="O70" s="700"/>
      <c r="P70" s="700"/>
      <c r="Q70" s="700"/>
      <c r="R70" s="700"/>
      <c r="S70" s="700"/>
      <c r="T70" s="700"/>
      <c r="U70" s="700"/>
      <c r="V70" s="700"/>
      <c r="W70" s="700"/>
      <c r="X70" s="398">
        <v>65</v>
      </c>
      <c r="Y70" s="399"/>
      <c r="Z70" s="399"/>
      <c r="AA70" s="399"/>
      <c r="AB70" s="399"/>
      <c r="AC70" s="399"/>
      <c r="AD70" s="399"/>
    </row>
    <row r="71" spans="1:30" s="15" customFormat="1">
      <c r="A71" s="300" t="str">
        <f t="shared" ref="A71:A79" si="16">IF(OR(D71="",D71="x"),"",LEN(D71)&amp;""&amp;"bp")</f>
        <v/>
      </c>
      <c r="B71" s="300">
        <v>52</v>
      </c>
      <c r="C71" s="301" t="str">
        <f t="shared" si="2"/>
        <v>x</v>
      </c>
      <c r="D71" s="700" t="str">
        <f t="shared" ref="D71:D72" si="17">IF($D$15&gt;=B71,"","x")</f>
        <v>x</v>
      </c>
      <c r="E71" s="700"/>
      <c r="F71" s="700"/>
      <c r="G71" s="700"/>
      <c r="H71" s="700"/>
      <c r="I71" s="700"/>
      <c r="J71" s="700"/>
      <c r="K71" s="700"/>
      <c r="L71" s="700"/>
      <c r="M71" s="700"/>
      <c r="N71" s="700"/>
      <c r="O71" s="700"/>
      <c r="P71" s="700"/>
      <c r="Q71" s="700"/>
      <c r="R71" s="700"/>
      <c r="S71" s="700"/>
      <c r="T71" s="700"/>
      <c r="U71" s="700"/>
      <c r="V71" s="700"/>
      <c r="W71" s="700"/>
      <c r="X71" s="398">
        <v>66</v>
      </c>
      <c r="Y71" s="399"/>
      <c r="Z71" s="399"/>
      <c r="AA71" s="399"/>
      <c r="AB71" s="399"/>
      <c r="AC71" s="399"/>
      <c r="AD71" s="399"/>
    </row>
    <row r="72" spans="1:30" s="15" customFormat="1">
      <c r="A72" s="300" t="str">
        <f t="shared" si="16"/>
        <v/>
      </c>
      <c r="B72" s="300">
        <v>53</v>
      </c>
      <c r="C72" s="301" t="str">
        <f t="shared" si="2"/>
        <v>x</v>
      </c>
      <c r="D72" s="700" t="str">
        <f t="shared" si="17"/>
        <v>x</v>
      </c>
      <c r="E72" s="700"/>
      <c r="F72" s="700"/>
      <c r="G72" s="700"/>
      <c r="H72" s="700"/>
      <c r="I72" s="700"/>
      <c r="J72" s="700"/>
      <c r="K72" s="700"/>
      <c r="L72" s="700"/>
      <c r="M72" s="700"/>
      <c r="N72" s="700"/>
      <c r="O72" s="700"/>
      <c r="P72" s="700"/>
      <c r="Q72" s="700"/>
      <c r="R72" s="700"/>
      <c r="S72" s="700"/>
      <c r="T72" s="700"/>
      <c r="U72" s="700"/>
      <c r="V72" s="700"/>
      <c r="W72" s="700"/>
      <c r="X72" s="398">
        <v>67</v>
      </c>
      <c r="Y72" s="399"/>
      <c r="Z72" s="399"/>
      <c r="AA72" s="399"/>
      <c r="AB72" s="399"/>
      <c r="AC72" s="399"/>
      <c r="AD72" s="399"/>
    </row>
    <row r="73" spans="1:30" s="15" customFormat="1">
      <c r="A73" s="300" t="str">
        <f t="shared" si="16"/>
        <v/>
      </c>
      <c r="B73" s="300">
        <v>54</v>
      </c>
      <c r="C73" s="301" t="str">
        <f>IF($D$15&gt;=B73,"","x")</f>
        <v>x</v>
      </c>
      <c r="D73" s="700" t="str">
        <f>IF($D$15&gt;=B73,"","x")</f>
        <v>x</v>
      </c>
      <c r="E73" s="700"/>
      <c r="F73" s="700"/>
      <c r="G73" s="700"/>
      <c r="H73" s="700"/>
      <c r="I73" s="700"/>
      <c r="J73" s="700"/>
      <c r="K73" s="700"/>
      <c r="L73" s="700"/>
      <c r="M73" s="700"/>
      <c r="N73" s="700"/>
      <c r="O73" s="700"/>
      <c r="P73" s="700"/>
      <c r="Q73" s="700"/>
      <c r="R73" s="700"/>
      <c r="S73" s="700"/>
      <c r="T73" s="700"/>
      <c r="U73" s="700"/>
      <c r="V73" s="700"/>
      <c r="W73" s="700"/>
      <c r="X73" s="398">
        <v>68</v>
      </c>
      <c r="Y73" s="399"/>
      <c r="Z73" s="399"/>
      <c r="AA73" s="399"/>
      <c r="AB73" s="399"/>
      <c r="AC73" s="399"/>
      <c r="AD73" s="399"/>
    </row>
    <row r="74" spans="1:30" s="15" customFormat="1">
      <c r="A74" s="300" t="str">
        <f t="shared" si="16"/>
        <v/>
      </c>
      <c r="B74" s="300">
        <v>55</v>
      </c>
      <c r="C74" s="301" t="str">
        <f t="shared" si="2"/>
        <v>x</v>
      </c>
      <c r="D74" s="700" t="str">
        <f t="shared" ref="D74:D79" si="18">IF($D$15&gt;=B74,"","x")</f>
        <v>x</v>
      </c>
      <c r="E74" s="700"/>
      <c r="F74" s="700"/>
      <c r="G74" s="700"/>
      <c r="H74" s="700"/>
      <c r="I74" s="700"/>
      <c r="J74" s="700"/>
      <c r="K74" s="700"/>
      <c r="L74" s="700"/>
      <c r="M74" s="700"/>
      <c r="N74" s="700"/>
      <c r="O74" s="700"/>
      <c r="P74" s="700"/>
      <c r="Q74" s="700"/>
      <c r="R74" s="700"/>
      <c r="S74" s="700"/>
      <c r="T74" s="700"/>
      <c r="U74" s="700"/>
      <c r="V74" s="700"/>
      <c r="W74" s="700"/>
      <c r="X74" s="398">
        <v>69</v>
      </c>
      <c r="Y74" s="399"/>
      <c r="Z74" s="399"/>
      <c r="AA74" s="399"/>
      <c r="AB74" s="399"/>
      <c r="AC74" s="399"/>
      <c r="AD74" s="399"/>
    </row>
    <row r="75" spans="1:30" s="15" customFormat="1">
      <c r="A75" s="300" t="str">
        <f t="shared" si="16"/>
        <v/>
      </c>
      <c r="B75" s="300">
        <v>56</v>
      </c>
      <c r="C75" s="301" t="str">
        <f t="shared" si="2"/>
        <v>x</v>
      </c>
      <c r="D75" s="700" t="str">
        <f t="shared" si="18"/>
        <v>x</v>
      </c>
      <c r="E75" s="700"/>
      <c r="F75" s="700"/>
      <c r="G75" s="700"/>
      <c r="H75" s="700"/>
      <c r="I75" s="700"/>
      <c r="J75" s="700"/>
      <c r="K75" s="700"/>
      <c r="L75" s="700"/>
      <c r="M75" s="700"/>
      <c r="N75" s="700"/>
      <c r="O75" s="700"/>
      <c r="P75" s="700"/>
      <c r="Q75" s="700"/>
      <c r="R75" s="700"/>
      <c r="S75" s="700"/>
      <c r="T75" s="700"/>
      <c r="U75" s="700"/>
      <c r="V75" s="700"/>
      <c r="W75" s="700"/>
      <c r="X75" s="398">
        <v>70</v>
      </c>
      <c r="Y75" s="399"/>
      <c r="Z75" s="399"/>
      <c r="AA75" s="399"/>
      <c r="AB75" s="399"/>
      <c r="AC75" s="399"/>
      <c r="AD75" s="399"/>
    </row>
    <row r="76" spans="1:30" s="15" customFormat="1">
      <c r="A76" s="300" t="str">
        <f t="shared" si="16"/>
        <v/>
      </c>
      <c r="B76" s="300">
        <v>57</v>
      </c>
      <c r="C76" s="301" t="str">
        <f t="shared" si="2"/>
        <v>x</v>
      </c>
      <c r="D76" s="700" t="str">
        <f t="shared" si="18"/>
        <v>x</v>
      </c>
      <c r="E76" s="700"/>
      <c r="F76" s="700"/>
      <c r="G76" s="700"/>
      <c r="H76" s="700"/>
      <c r="I76" s="700"/>
      <c r="J76" s="700"/>
      <c r="K76" s="700"/>
      <c r="L76" s="700"/>
      <c r="M76" s="700"/>
      <c r="N76" s="700"/>
      <c r="O76" s="700"/>
      <c r="P76" s="700"/>
      <c r="Q76" s="700"/>
      <c r="R76" s="700"/>
      <c r="S76" s="700"/>
      <c r="T76" s="700"/>
      <c r="U76" s="700"/>
      <c r="V76" s="700"/>
      <c r="W76" s="700"/>
      <c r="X76" s="398">
        <v>71</v>
      </c>
      <c r="Y76" s="399"/>
      <c r="Z76" s="399"/>
      <c r="AA76" s="399"/>
      <c r="AB76" s="399"/>
      <c r="AC76" s="399"/>
      <c r="AD76" s="399"/>
    </row>
    <row r="77" spans="1:30" s="15" customFormat="1">
      <c r="A77" s="300" t="str">
        <f t="shared" si="16"/>
        <v/>
      </c>
      <c r="B77" s="300">
        <v>58</v>
      </c>
      <c r="C77" s="301" t="str">
        <f t="shared" si="2"/>
        <v>x</v>
      </c>
      <c r="D77" s="700" t="str">
        <f t="shared" si="18"/>
        <v>x</v>
      </c>
      <c r="E77" s="700"/>
      <c r="F77" s="700"/>
      <c r="G77" s="700"/>
      <c r="H77" s="700"/>
      <c r="I77" s="700"/>
      <c r="J77" s="700"/>
      <c r="K77" s="700"/>
      <c r="L77" s="700"/>
      <c r="M77" s="700"/>
      <c r="N77" s="700"/>
      <c r="O77" s="700"/>
      <c r="P77" s="700"/>
      <c r="Q77" s="700"/>
      <c r="R77" s="700"/>
      <c r="S77" s="700"/>
      <c r="T77" s="700"/>
      <c r="U77" s="700"/>
      <c r="V77" s="700"/>
      <c r="W77" s="700"/>
      <c r="X77" s="398">
        <v>72</v>
      </c>
      <c r="Y77" s="399"/>
      <c r="Z77" s="399"/>
      <c r="AA77" s="399"/>
      <c r="AB77" s="399"/>
      <c r="AC77" s="399"/>
      <c r="AD77" s="399"/>
    </row>
    <row r="78" spans="1:30" s="15" customFormat="1">
      <c r="A78" s="300" t="str">
        <f t="shared" si="16"/>
        <v/>
      </c>
      <c r="B78" s="300">
        <v>59</v>
      </c>
      <c r="C78" s="301" t="str">
        <f t="shared" si="2"/>
        <v>x</v>
      </c>
      <c r="D78" s="700" t="str">
        <f t="shared" si="18"/>
        <v>x</v>
      </c>
      <c r="E78" s="700"/>
      <c r="F78" s="700"/>
      <c r="G78" s="700"/>
      <c r="H78" s="700"/>
      <c r="I78" s="700"/>
      <c r="J78" s="700"/>
      <c r="K78" s="700"/>
      <c r="L78" s="700"/>
      <c r="M78" s="700"/>
      <c r="N78" s="700"/>
      <c r="O78" s="700"/>
      <c r="P78" s="700"/>
      <c r="Q78" s="700"/>
      <c r="R78" s="700"/>
      <c r="S78" s="700"/>
      <c r="T78" s="700"/>
      <c r="U78" s="700"/>
      <c r="V78" s="700"/>
      <c r="W78" s="700"/>
      <c r="X78" s="398">
        <v>73</v>
      </c>
      <c r="Y78" s="399"/>
      <c r="Z78" s="399"/>
      <c r="AA78" s="399"/>
      <c r="AB78" s="399"/>
      <c r="AC78" s="399"/>
      <c r="AD78" s="399"/>
    </row>
    <row r="79" spans="1:30" s="15" customFormat="1">
      <c r="A79" s="300" t="str">
        <f t="shared" si="16"/>
        <v/>
      </c>
      <c r="B79" s="300">
        <v>60</v>
      </c>
      <c r="C79" s="301" t="str">
        <f t="shared" si="2"/>
        <v>x</v>
      </c>
      <c r="D79" s="700" t="str">
        <f t="shared" si="18"/>
        <v>x</v>
      </c>
      <c r="E79" s="700"/>
      <c r="F79" s="700"/>
      <c r="G79" s="700"/>
      <c r="H79" s="700"/>
      <c r="I79" s="700"/>
      <c r="J79" s="700"/>
      <c r="K79" s="700"/>
      <c r="L79" s="700"/>
      <c r="M79" s="700"/>
      <c r="N79" s="700"/>
      <c r="O79" s="700"/>
      <c r="P79" s="700"/>
      <c r="Q79" s="700"/>
      <c r="R79" s="700"/>
      <c r="S79" s="700"/>
      <c r="T79" s="700"/>
      <c r="U79" s="700"/>
      <c r="V79" s="700"/>
      <c r="W79" s="700"/>
      <c r="X79" s="398">
        <v>74</v>
      </c>
      <c r="Y79" s="399"/>
      <c r="Z79" s="399"/>
      <c r="AA79" s="399"/>
      <c r="AB79" s="399"/>
      <c r="AC79" s="399"/>
      <c r="AD79" s="399"/>
    </row>
    <row r="80" spans="1:30" s="15" customFormat="1">
      <c r="A80" s="300" t="str">
        <f>IF(OR(D80="",D80="x"),"",LEN(D80)&amp;""&amp;"bp")</f>
        <v/>
      </c>
      <c r="B80" s="300">
        <v>61</v>
      </c>
      <c r="C80" s="301" t="str">
        <f t="shared" si="2"/>
        <v>x</v>
      </c>
      <c r="D80" s="700" t="str">
        <f>IF($D$15&gt;=B80,"","x")</f>
        <v>x</v>
      </c>
      <c r="E80" s="700"/>
      <c r="F80" s="700"/>
      <c r="G80" s="700"/>
      <c r="H80" s="700"/>
      <c r="I80" s="700"/>
      <c r="J80" s="700"/>
      <c r="K80" s="700"/>
      <c r="L80" s="700"/>
      <c r="M80" s="700"/>
      <c r="N80" s="700"/>
      <c r="O80" s="700"/>
      <c r="P80" s="700"/>
      <c r="Q80" s="700"/>
      <c r="R80" s="700"/>
      <c r="S80" s="700"/>
      <c r="T80" s="700"/>
      <c r="U80" s="700"/>
      <c r="V80" s="700"/>
      <c r="W80" s="700"/>
      <c r="X80" s="398">
        <v>75</v>
      </c>
      <c r="Y80" s="399"/>
      <c r="Z80" s="399"/>
      <c r="AA80" s="399"/>
      <c r="AB80" s="399"/>
      <c r="AC80" s="399"/>
      <c r="AD80" s="399"/>
    </row>
    <row r="81" spans="1:30" s="15" customFormat="1">
      <c r="A81" s="300" t="str">
        <f t="shared" ref="A81:A89" si="19">IF(OR(D81="",D81="x"),"",LEN(D81)&amp;""&amp;"bp")</f>
        <v/>
      </c>
      <c r="B81" s="300">
        <v>62</v>
      </c>
      <c r="C81" s="301" t="str">
        <f t="shared" si="2"/>
        <v>x</v>
      </c>
      <c r="D81" s="700" t="str">
        <f t="shared" ref="D81:D82" si="20">IF($D$15&gt;=B81,"","x")</f>
        <v>x</v>
      </c>
      <c r="E81" s="700"/>
      <c r="F81" s="700"/>
      <c r="G81" s="700"/>
      <c r="H81" s="700"/>
      <c r="I81" s="700"/>
      <c r="J81" s="700"/>
      <c r="K81" s="700"/>
      <c r="L81" s="700"/>
      <c r="M81" s="700"/>
      <c r="N81" s="700"/>
      <c r="O81" s="700"/>
      <c r="P81" s="700"/>
      <c r="Q81" s="700"/>
      <c r="R81" s="700"/>
      <c r="S81" s="700"/>
      <c r="T81" s="700"/>
      <c r="U81" s="700"/>
      <c r="V81" s="700"/>
      <c r="W81" s="700"/>
      <c r="X81" s="398">
        <v>76</v>
      </c>
      <c r="Y81" s="399"/>
      <c r="Z81" s="399"/>
      <c r="AA81" s="399"/>
      <c r="AB81" s="399"/>
      <c r="AC81" s="399"/>
      <c r="AD81" s="399"/>
    </row>
    <row r="82" spans="1:30" s="15" customFormat="1">
      <c r="A82" s="300" t="str">
        <f t="shared" si="19"/>
        <v/>
      </c>
      <c r="B82" s="300">
        <v>63</v>
      </c>
      <c r="C82" s="301" t="str">
        <f t="shared" si="2"/>
        <v>x</v>
      </c>
      <c r="D82" s="700" t="str">
        <f t="shared" si="20"/>
        <v>x</v>
      </c>
      <c r="E82" s="700"/>
      <c r="F82" s="700"/>
      <c r="G82" s="700"/>
      <c r="H82" s="700"/>
      <c r="I82" s="700"/>
      <c r="J82" s="700"/>
      <c r="K82" s="700"/>
      <c r="L82" s="700"/>
      <c r="M82" s="700"/>
      <c r="N82" s="700"/>
      <c r="O82" s="700"/>
      <c r="P82" s="700"/>
      <c r="Q82" s="700"/>
      <c r="R82" s="700"/>
      <c r="S82" s="700"/>
      <c r="T82" s="700"/>
      <c r="U82" s="700"/>
      <c r="V82" s="700"/>
      <c r="W82" s="700"/>
      <c r="X82" s="398">
        <v>77</v>
      </c>
      <c r="Y82" s="399"/>
      <c r="Z82" s="399"/>
      <c r="AA82" s="399"/>
      <c r="AB82" s="399"/>
      <c r="AC82" s="399"/>
      <c r="AD82" s="399"/>
    </row>
    <row r="83" spans="1:30" s="15" customFormat="1">
      <c r="A83" s="300" t="str">
        <f t="shared" si="19"/>
        <v/>
      </c>
      <c r="B83" s="300">
        <v>64</v>
      </c>
      <c r="C83" s="301" t="str">
        <f>IF($D$15&gt;=B83,"","x")</f>
        <v>x</v>
      </c>
      <c r="D83" s="700" t="str">
        <f>IF($D$15&gt;=B83,"","x")</f>
        <v>x</v>
      </c>
      <c r="E83" s="700"/>
      <c r="F83" s="700"/>
      <c r="G83" s="700"/>
      <c r="H83" s="700"/>
      <c r="I83" s="700"/>
      <c r="J83" s="700"/>
      <c r="K83" s="700"/>
      <c r="L83" s="700"/>
      <c r="M83" s="700"/>
      <c r="N83" s="700"/>
      <c r="O83" s="700"/>
      <c r="P83" s="700"/>
      <c r="Q83" s="700"/>
      <c r="R83" s="700"/>
      <c r="S83" s="700"/>
      <c r="T83" s="700"/>
      <c r="U83" s="700"/>
      <c r="V83" s="700"/>
      <c r="W83" s="700"/>
      <c r="X83" s="398">
        <v>78</v>
      </c>
      <c r="Y83" s="399"/>
      <c r="Z83" s="399"/>
      <c r="AA83" s="399"/>
      <c r="AB83" s="399"/>
      <c r="AC83" s="399"/>
      <c r="AD83" s="399"/>
    </row>
    <row r="84" spans="1:30" s="15" customFormat="1">
      <c r="A84" s="300" t="str">
        <f t="shared" si="19"/>
        <v/>
      </c>
      <c r="B84" s="300">
        <v>65</v>
      </c>
      <c r="C84" s="301" t="str">
        <f t="shared" si="2"/>
        <v>x</v>
      </c>
      <c r="D84" s="700" t="str">
        <f t="shared" ref="D84:D89" si="21">IF($D$15&gt;=B84,"","x")</f>
        <v>x</v>
      </c>
      <c r="E84" s="700"/>
      <c r="F84" s="700"/>
      <c r="G84" s="700"/>
      <c r="H84" s="700"/>
      <c r="I84" s="700"/>
      <c r="J84" s="700"/>
      <c r="K84" s="700"/>
      <c r="L84" s="700"/>
      <c r="M84" s="700"/>
      <c r="N84" s="700"/>
      <c r="O84" s="700"/>
      <c r="P84" s="700"/>
      <c r="Q84" s="700"/>
      <c r="R84" s="700"/>
      <c r="S84" s="700"/>
      <c r="T84" s="700"/>
      <c r="U84" s="700"/>
      <c r="V84" s="700"/>
      <c r="W84" s="700"/>
      <c r="X84" s="398">
        <v>79</v>
      </c>
      <c r="Y84" s="399"/>
      <c r="Z84" s="399"/>
      <c r="AA84" s="399"/>
      <c r="AB84" s="399"/>
      <c r="AC84" s="399"/>
      <c r="AD84" s="399"/>
    </row>
    <row r="85" spans="1:30" s="15" customFormat="1">
      <c r="A85" s="300" t="str">
        <f t="shared" si="19"/>
        <v/>
      </c>
      <c r="B85" s="300">
        <v>66</v>
      </c>
      <c r="C85" s="301" t="str">
        <f t="shared" si="2"/>
        <v>x</v>
      </c>
      <c r="D85" s="700" t="str">
        <f t="shared" si="21"/>
        <v>x</v>
      </c>
      <c r="E85" s="700"/>
      <c r="F85" s="700"/>
      <c r="G85" s="700"/>
      <c r="H85" s="700"/>
      <c r="I85" s="700"/>
      <c r="J85" s="700"/>
      <c r="K85" s="700"/>
      <c r="L85" s="700"/>
      <c r="M85" s="700"/>
      <c r="N85" s="700"/>
      <c r="O85" s="700"/>
      <c r="P85" s="700"/>
      <c r="Q85" s="700"/>
      <c r="R85" s="700"/>
      <c r="S85" s="700"/>
      <c r="T85" s="700"/>
      <c r="U85" s="700"/>
      <c r="V85" s="700"/>
      <c r="W85" s="700"/>
      <c r="X85" s="398">
        <v>80</v>
      </c>
      <c r="Y85" s="399"/>
      <c r="Z85" s="399"/>
      <c r="AA85" s="399"/>
      <c r="AB85" s="399"/>
      <c r="AC85" s="399"/>
      <c r="AD85" s="399"/>
    </row>
    <row r="86" spans="1:30" s="15" customFormat="1">
      <c r="A86" s="300" t="str">
        <f t="shared" si="19"/>
        <v/>
      </c>
      <c r="B86" s="300">
        <v>67</v>
      </c>
      <c r="C86" s="301" t="str">
        <f t="shared" si="2"/>
        <v>x</v>
      </c>
      <c r="D86" s="700" t="str">
        <f t="shared" si="21"/>
        <v>x</v>
      </c>
      <c r="E86" s="700"/>
      <c r="F86" s="700"/>
      <c r="G86" s="700"/>
      <c r="H86" s="700"/>
      <c r="I86" s="700"/>
      <c r="J86" s="700"/>
      <c r="K86" s="700"/>
      <c r="L86" s="700"/>
      <c r="M86" s="700"/>
      <c r="N86" s="700"/>
      <c r="O86" s="700"/>
      <c r="P86" s="700"/>
      <c r="Q86" s="700"/>
      <c r="R86" s="700"/>
      <c r="S86" s="700"/>
      <c r="T86" s="700"/>
      <c r="U86" s="700"/>
      <c r="V86" s="700"/>
      <c r="W86" s="700"/>
      <c r="X86" s="398">
        <v>81</v>
      </c>
      <c r="Y86" s="399"/>
      <c r="Z86" s="399"/>
      <c r="AA86" s="399"/>
      <c r="AB86" s="399"/>
      <c r="AC86" s="399"/>
      <c r="AD86" s="399"/>
    </row>
    <row r="87" spans="1:30" s="15" customFormat="1">
      <c r="A87" s="300" t="str">
        <f t="shared" si="19"/>
        <v/>
      </c>
      <c r="B87" s="300">
        <v>68</v>
      </c>
      <c r="C87" s="301" t="str">
        <f t="shared" si="2"/>
        <v>x</v>
      </c>
      <c r="D87" s="700" t="str">
        <f t="shared" si="21"/>
        <v>x</v>
      </c>
      <c r="E87" s="700"/>
      <c r="F87" s="700"/>
      <c r="G87" s="700"/>
      <c r="H87" s="700"/>
      <c r="I87" s="700"/>
      <c r="J87" s="700"/>
      <c r="K87" s="700"/>
      <c r="L87" s="700"/>
      <c r="M87" s="700"/>
      <c r="N87" s="700"/>
      <c r="O87" s="700"/>
      <c r="P87" s="700"/>
      <c r="Q87" s="700"/>
      <c r="R87" s="700"/>
      <c r="S87" s="700"/>
      <c r="T87" s="700"/>
      <c r="U87" s="700"/>
      <c r="V87" s="700"/>
      <c r="W87" s="700"/>
      <c r="X87" s="398">
        <v>82</v>
      </c>
      <c r="Y87" s="399"/>
      <c r="Z87" s="399"/>
      <c r="AA87" s="399"/>
      <c r="AB87" s="399"/>
      <c r="AC87" s="399"/>
      <c r="AD87" s="399"/>
    </row>
    <row r="88" spans="1:30" s="15" customFormat="1">
      <c r="A88" s="300" t="str">
        <f t="shared" si="19"/>
        <v/>
      </c>
      <c r="B88" s="300">
        <v>69</v>
      </c>
      <c r="C88" s="301" t="str">
        <f t="shared" ref="C88:C92" si="22">IF($D$15&gt;=B88,"","x")</f>
        <v>x</v>
      </c>
      <c r="D88" s="700" t="str">
        <f t="shared" si="21"/>
        <v>x</v>
      </c>
      <c r="E88" s="700"/>
      <c r="F88" s="700"/>
      <c r="G88" s="700"/>
      <c r="H88" s="700"/>
      <c r="I88" s="700"/>
      <c r="J88" s="700"/>
      <c r="K88" s="700"/>
      <c r="L88" s="700"/>
      <c r="M88" s="700"/>
      <c r="N88" s="700"/>
      <c r="O88" s="700"/>
      <c r="P88" s="700"/>
      <c r="Q88" s="700"/>
      <c r="R88" s="700"/>
      <c r="S88" s="700"/>
      <c r="T88" s="700"/>
      <c r="U88" s="700"/>
      <c r="V88" s="700"/>
      <c r="W88" s="700"/>
      <c r="X88" s="398">
        <v>83</v>
      </c>
      <c r="Y88" s="399"/>
      <c r="Z88" s="399"/>
      <c r="AA88" s="399"/>
      <c r="AB88" s="399"/>
      <c r="AC88" s="399"/>
      <c r="AD88" s="399"/>
    </row>
    <row r="89" spans="1:30" s="15" customFormat="1">
      <c r="A89" s="300" t="str">
        <f t="shared" si="19"/>
        <v/>
      </c>
      <c r="B89" s="300">
        <v>70</v>
      </c>
      <c r="C89" s="301" t="str">
        <f t="shared" si="22"/>
        <v>x</v>
      </c>
      <c r="D89" s="700" t="str">
        <f t="shared" si="21"/>
        <v>x</v>
      </c>
      <c r="E89" s="700"/>
      <c r="F89" s="700"/>
      <c r="G89" s="700"/>
      <c r="H89" s="700"/>
      <c r="I89" s="700"/>
      <c r="J89" s="700"/>
      <c r="K89" s="700"/>
      <c r="L89" s="700"/>
      <c r="M89" s="700"/>
      <c r="N89" s="700"/>
      <c r="O89" s="700"/>
      <c r="P89" s="700"/>
      <c r="Q89" s="700"/>
      <c r="R89" s="700"/>
      <c r="S89" s="700"/>
      <c r="T89" s="700"/>
      <c r="U89" s="700"/>
      <c r="V89" s="700"/>
      <c r="W89" s="700"/>
      <c r="X89" s="398">
        <v>84</v>
      </c>
      <c r="Y89" s="399"/>
      <c r="Z89" s="399"/>
      <c r="AA89" s="399"/>
      <c r="AB89" s="399"/>
      <c r="AC89" s="399"/>
      <c r="AD89" s="399"/>
    </row>
    <row r="90" spans="1:30" s="15" customFormat="1">
      <c r="A90" s="300" t="str">
        <f>IF(OR(D90="",D90="x"),"",LEN(D90)&amp;""&amp;"bp")</f>
        <v/>
      </c>
      <c r="B90" s="300">
        <v>71</v>
      </c>
      <c r="C90" s="301" t="str">
        <f t="shared" si="22"/>
        <v>x</v>
      </c>
      <c r="D90" s="700" t="str">
        <f>IF($D$15&gt;=B90,"","x")</f>
        <v>x</v>
      </c>
      <c r="E90" s="700"/>
      <c r="F90" s="700"/>
      <c r="G90" s="700"/>
      <c r="H90" s="700"/>
      <c r="I90" s="700"/>
      <c r="J90" s="700"/>
      <c r="K90" s="700"/>
      <c r="L90" s="700"/>
      <c r="M90" s="700"/>
      <c r="N90" s="700"/>
      <c r="O90" s="700"/>
      <c r="P90" s="700"/>
      <c r="Q90" s="700"/>
      <c r="R90" s="700"/>
      <c r="S90" s="700"/>
      <c r="T90" s="700"/>
      <c r="U90" s="700"/>
      <c r="V90" s="700"/>
      <c r="W90" s="700"/>
      <c r="X90" s="398">
        <v>85</v>
      </c>
      <c r="Y90" s="399"/>
      <c r="Z90" s="399"/>
      <c r="AA90" s="399"/>
      <c r="AB90" s="399"/>
      <c r="AC90" s="399"/>
      <c r="AD90" s="399"/>
    </row>
    <row r="91" spans="1:30" s="15" customFormat="1">
      <c r="A91" s="300" t="str">
        <f t="shared" ref="A91:A99" si="23">IF(OR(D91="",D91="x"),"",LEN(D91)&amp;""&amp;"bp")</f>
        <v/>
      </c>
      <c r="B91" s="300">
        <v>72</v>
      </c>
      <c r="C91" s="301" t="str">
        <f t="shared" si="22"/>
        <v>x</v>
      </c>
      <c r="D91" s="700" t="str">
        <f t="shared" ref="D91:D92" si="24">IF($D$15&gt;=B91,"","x")</f>
        <v>x</v>
      </c>
      <c r="E91" s="700"/>
      <c r="F91" s="700"/>
      <c r="G91" s="700"/>
      <c r="H91" s="700"/>
      <c r="I91" s="700"/>
      <c r="J91" s="700"/>
      <c r="K91" s="700"/>
      <c r="L91" s="700"/>
      <c r="M91" s="700"/>
      <c r="N91" s="700"/>
      <c r="O91" s="700"/>
      <c r="P91" s="700"/>
      <c r="Q91" s="700"/>
      <c r="R91" s="700"/>
      <c r="S91" s="700"/>
      <c r="T91" s="700"/>
      <c r="U91" s="700"/>
      <c r="V91" s="700"/>
      <c r="W91" s="700"/>
      <c r="X91" s="398">
        <v>86</v>
      </c>
      <c r="Y91" s="399"/>
      <c r="Z91" s="399"/>
      <c r="AA91" s="399"/>
      <c r="AB91" s="399"/>
      <c r="AC91" s="399"/>
      <c r="AD91" s="399"/>
    </row>
    <row r="92" spans="1:30" s="15" customFormat="1">
      <c r="A92" s="300" t="str">
        <f t="shared" si="23"/>
        <v/>
      </c>
      <c r="B92" s="300">
        <v>73</v>
      </c>
      <c r="C92" s="301" t="str">
        <f t="shared" si="22"/>
        <v>x</v>
      </c>
      <c r="D92" s="700" t="str">
        <f t="shared" si="24"/>
        <v>x</v>
      </c>
      <c r="E92" s="700"/>
      <c r="F92" s="700"/>
      <c r="G92" s="700"/>
      <c r="H92" s="700"/>
      <c r="I92" s="700"/>
      <c r="J92" s="700"/>
      <c r="K92" s="700"/>
      <c r="L92" s="700"/>
      <c r="M92" s="700"/>
      <c r="N92" s="700"/>
      <c r="O92" s="700"/>
      <c r="P92" s="700"/>
      <c r="Q92" s="700"/>
      <c r="R92" s="700"/>
      <c r="S92" s="700"/>
      <c r="T92" s="700"/>
      <c r="U92" s="700"/>
      <c r="V92" s="700"/>
      <c r="W92" s="700"/>
      <c r="X92" s="398">
        <v>87</v>
      </c>
      <c r="Y92" s="399"/>
      <c r="Z92" s="399"/>
      <c r="AA92" s="399"/>
      <c r="AB92" s="399"/>
      <c r="AC92" s="399"/>
      <c r="AD92" s="399"/>
    </row>
    <row r="93" spans="1:30" s="15" customFormat="1">
      <c r="A93" s="300" t="str">
        <f t="shared" si="23"/>
        <v/>
      </c>
      <c r="B93" s="300">
        <v>74</v>
      </c>
      <c r="C93" s="301" t="str">
        <f>IF($D$15&gt;=B93,"","x")</f>
        <v>x</v>
      </c>
      <c r="D93" s="700" t="str">
        <f>IF($D$15&gt;=B93,"","x")</f>
        <v>x</v>
      </c>
      <c r="E93" s="700"/>
      <c r="F93" s="700"/>
      <c r="G93" s="700"/>
      <c r="H93" s="700"/>
      <c r="I93" s="700"/>
      <c r="J93" s="700"/>
      <c r="K93" s="700"/>
      <c r="L93" s="700"/>
      <c r="M93" s="700"/>
      <c r="N93" s="700"/>
      <c r="O93" s="700"/>
      <c r="P93" s="700"/>
      <c r="Q93" s="700"/>
      <c r="R93" s="700"/>
      <c r="S93" s="700"/>
      <c r="T93" s="700"/>
      <c r="U93" s="700"/>
      <c r="V93" s="700"/>
      <c r="W93" s="700"/>
      <c r="X93" s="398">
        <v>88</v>
      </c>
      <c r="Y93" s="399"/>
      <c r="Z93" s="399"/>
      <c r="AA93" s="399"/>
      <c r="AB93" s="399"/>
      <c r="AC93" s="399"/>
      <c r="AD93" s="399"/>
    </row>
    <row r="94" spans="1:30" s="15" customFormat="1">
      <c r="A94" s="300" t="str">
        <f t="shared" si="23"/>
        <v/>
      </c>
      <c r="B94" s="300">
        <v>75</v>
      </c>
      <c r="C94" s="301" t="str">
        <f t="shared" ref="C94:C102" si="25">IF($D$15&gt;=B94,"","x")</f>
        <v>x</v>
      </c>
      <c r="D94" s="700" t="str">
        <f t="shared" ref="D94:D99" si="26">IF($D$15&gt;=B94,"","x")</f>
        <v>x</v>
      </c>
      <c r="E94" s="700"/>
      <c r="F94" s="700"/>
      <c r="G94" s="700"/>
      <c r="H94" s="700"/>
      <c r="I94" s="700"/>
      <c r="J94" s="700"/>
      <c r="K94" s="700"/>
      <c r="L94" s="700"/>
      <c r="M94" s="700"/>
      <c r="N94" s="700"/>
      <c r="O94" s="700"/>
      <c r="P94" s="700"/>
      <c r="Q94" s="700"/>
      <c r="R94" s="700"/>
      <c r="S94" s="700"/>
      <c r="T94" s="700"/>
      <c r="U94" s="700"/>
      <c r="V94" s="700"/>
      <c r="W94" s="700"/>
      <c r="X94" s="398">
        <v>89</v>
      </c>
      <c r="Y94" s="399"/>
      <c r="Z94" s="399"/>
      <c r="AA94" s="399"/>
      <c r="AB94" s="399"/>
      <c r="AC94" s="399"/>
      <c r="AD94" s="399"/>
    </row>
    <row r="95" spans="1:30" s="15" customFormat="1">
      <c r="A95" s="300" t="str">
        <f t="shared" si="23"/>
        <v/>
      </c>
      <c r="B95" s="300">
        <v>76</v>
      </c>
      <c r="C95" s="301" t="str">
        <f t="shared" si="25"/>
        <v>x</v>
      </c>
      <c r="D95" s="700" t="str">
        <f t="shared" si="26"/>
        <v>x</v>
      </c>
      <c r="E95" s="700"/>
      <c r="F95" s="700"/>
      <c r="G95" s="700"/>
      <c r="H95" s="700"/>
      <c r="I95" s="700"/>
      <c r="J95" s="700"/>
      <c r="K95" s="700"/>
      <c r="L95" s="700"/>
      <c r="M95" s="700"/>
      <c r="N95" s="700"/>
      <c r="O95" s="700"/>
      <c r="P95" s="700"/>
      <c r="Q95" s="700"/>
      <c r="R95" s="700"/>
      <c r="S95" s="700"/>
      <c r="T95" s="700"/>
      <c r="U95" s="700"/>
      <c r="V95" s="700"/>
      <c r="W95" s="700"/>
      <c r="X95" s="398">
        <v>90</v>
      </c>
      <c r="Y95" s="399"/>
      <c r="Z95" s="399"/>
      <c r="AA95" s="399"/>
      <c r="AB95" s="399"/>
      <c r="AC95" s="399"/>
      <c r="AD95" s="399"/>
    </row>
    <row r="96" spans="1:30" s="15" customFormat="1">
      <c r="A96" s="300" t="str">
        <f t="shared" si="23"/>
        <v/>
      </c>
      <c r="B96" s="300">
        <v>77</v>
      </c>
      <c r="C96" s="301" t="str">
        <f t="shared" si="25"/>
        <v>x</v>
      </c>
      <c r="D96" s="700" t="str">
        <f t="shared" si="26"/>
        <v>x</v>
      </c>
      <c r="E96" s="700"/>
      <c r="F96" s="700"/>
      <c r="G96" s="700"/>
      <c r="H96" s="700"/>
      <c r="I96" s="700"/>
      <c r="J96" s="700"/>
      <c r="K96" s="700"/>
      <c r="L96" s="700"/>
      <c r="M96" s="700"/>
      <c r="N96" s="700"/>
      <c r="O96" s="700"/>
      <c r="P96" s="700"/>
      <c r="Q96" s="700"/>
      <c r="R96" s="700"/>
      <c r="S96" s="700"/>
      <c r="T96" s="700"/>
      <c r="U96" s="700"/>
      <c r="V96" s="700"/>
      <c r="W96" s="700"/>
      <c r="X96" s="398">
        <v>91</v>
      </c>
      <c r="Y96" s="399"/>
      <c r="Z96" s="399"/>
      <c r="AA96" s="399"/>
      <c r="AB96" s="399"/>
      <c r="AC96" s="399"/>
      <c r="AD96" s="399"/>
    </row>
    <row r="97" spans="1:30" s="15" customFormat="1">
      <c r="A97" s="300" t="str">
        <f t="shared" si="23"/>
        <v/>
      </c>
      <c r="B97" s="300">
        <v>78</v>
      </c>
      <c r="C97" s="301" t="str">
        <f t="shared" si="25"/>
        <v>x</v>
      </c>
      <c r="D97" s="700" t="str">
        <f t="shared" si="26"/>
        <v>x</v>
      </c>
      <c r="E97" s="700"/>
      <c r="F97" s="700"/>
      <c r="G97" s="700"/>
      <c r="H97" s="700"/>
      <c r="I97" s="700"/>
      <c r="J97" s="700"/>
      <c r="K97" s="700"/>
      <c r="L97" s="700"/>
      <c r="M97" s="700"/>
      <c r="N97" s="700"/>
      <c r="O97" s="700"/>
      <c r="P97" s="700"/>
      <c r="Q97" s="700"/>
      <c r="R97" s="700"/>
      <c r="S97" s="700"/>
      <c r="T97" s="700"/>
      <c r="U97" s="700"/>
      <c r="V97" s="700"/>
      <c r="W97" s="700"/>
      <c r="X97" s="398">
        <v>92</v>
      </c>
      <c r="Y97" s="399"/>
      <c r="Z97" s="399"/>
      <c r="AA97" s="399"/>
      <c r="AB97" s="399"/>
      <c r="AC97" s="399"/>
      <c r="AD97" s="399"/>
    </row>
    <row r="98" spans="1:30" s="15" customFormat="1">
      <c r="A98" s="300" t="str">
        <f t="shared" si="23"/>
        <v/>
      </c>
      <c r="B98" s="300">
        <v>79</v>
      </c>
      <c r="C98" s="301" t="str">
        <f t="shared" si="25"/>
        <v>x</v>
      </c>
      <c r="D98" s="700" t="str">
        <f t="shared" si="26"/>
        <v>x</v>
      </c>
      <c r="E98" s="700"/>
      <c r="F98" s="700"/>
      <c r="G98" s="700"/>
      <c r="H98" s="700"/>
      <c r="I98" s="700"/>
      <c r="J98" s="700"/>
      <c r="K98" s="700"/>
      <c r="L98" s="700"/>
      <c r="M98" s="700"/>
      <c r="N98" s="700"/>
      <c r="O98" s="700"/>
      <c r="P98" s="700"/>
      <c r="Q98" s="700"/>
      <c r="R98" s="700"/>
      <c r="S98" s="700"/>
      <c r="T98" s="700"/>
      <c r="U98" s="700"/>
      <c r="V98" s="700"/>
      <c r="W98" s="700"/>
      <c r="X98" s="398">
        <v>93</v>
      </c>
      <c r="Y98" s="399"/>
      <c r="Z98" s="399"/>
      <c r="AA98" s="399"/>
      <c r="AB98" s="399"/>
      <c r="AC98" s="399"/>
      <c r="AD98" s="399"/>
    </row>
    <row r="99" spans="1:30" s="15" customFormat="1">
      <c r="A99" s="300" t="str">
        <f t="shared" si="23"/>
        <v/>
      </c>
      <c r="B99" s="300">
        <v>80</v>
      </c>
      <c r="C99" s="301" t="str">
        <f t="shared" si="25"/>
        <v>x</v>
      </c>
      <c r="D99" s="700" t="str">
        <f t="shared" si="26"/>
        <v>x</v>
      </c>
      <c r="E99" s="700"/>
      <c r="F99" s="700"/>
      <c r="G99" s="700"/>
      <c r="H99" s="700"/>
      <c r="I99" s="700"/>
      <c r="J99" s="700"/>
      <c r="K99" s="700"/>
      <c r="L99" s="700"/>
      <c r="M99" s="700"/>
      <c r="N99" s="700"/>
      <c r="O99" s="700"/>
      <c r="P99" s="700"/>
      <c r="Q99" s="700"/>
      <c r="R99" s="700"/>
      <c r="S99" s="700"/>
      <c r="T99" s="700"/>
      <c r="U99" s="700"/>
      <c r="V99" s="700"/>
      <c r="W99" s="700"/>
      <c r="X99" s="398">
        <v>94</v>
      </c>
      <c r="Y99" s="399"/>
      <c r="Z99" s="399"/>
      <c r="AA99" s="399"/>
      <c r="AB99" s="399"/>
      <c r="AC99" s="399"/>
      <c r="AD99" s="399"/>
    </row>
    <row r="100" spans="1:30" s="15" customFormat="1">
      <c r="A100" s="300" t="str">
        <f>IF(OR(D100="",D100="x"),"",LEN(D100)&amp;""&amp;"bp")</f>
        <v/>
      </c>
      <c r="B100" s="300">
        <v>81</v>
      </c>
      <c r="C100" s="301" t="str">
        <f t="shared" si="25"/>
        <v>x</v>
      </c>
      <c r="D100" s="700" t="str">
        <f>IF($D$15&gt;=B100,"","x")</f>
        <v>x</v>
      </c>
      <c r="E100" s="700"/>
      <c r="F100" s="700"/>
      <c r="G100" s="700"/>
      <c r="H100" s="700"/>
      <c r="I100" s="700"/>
      <c r="J100" s="700"/>
      <c r="K100" s="700"/>
      <c r="L100" s="700"/>
      <c r="M100" s="700"/>
      <c r="N100" s="700"/>
      <c r="O100" s="700"/>
      <c r="P100" s="700"/>
      <c r="Q100" s="700"/>
      <c r="R100" s="700"/>
      <c r="S100" s="700"/>
      <c r="T100" s="700"/>
      <c r="U100" s="700"/>
      <c r="V100" s="700"/>
      <c r="W100" s="700"/>
      <c r="X100" s="398">
        <v>95</v>
      </c>
      <c r="Y100" s="399"/>
      <c r="Z100" s="399"/>
      <c r="AA100" s="399"/>
      <c r="AB100" s="399"/>
      <c r="AC100" s="399"/>
      <c r="AD100" s="399"/>
    </row>
    <row r="101" spans="1:30" s="15" customFormat="1">
      <c r="A101" s="300" t="str">
        <f t="shared" ref="A101:A109" si="27">IF(OR(D101="",D101="x"),"",LEN(D101)&amp;""&amp;"bp")</f>
        <v/>
      </c>
      <c r="B101" s="300">
        <v>82</v>
      </c>
      <c r="C101" s="301" t="str">
        <f t="shared" si="25"/>
        <v>x</v>
      </c>
      <c r="D101" s="700" t="str">
        <f t="shared" ref="D101:D102" si="28">IF($D$15&gt;=B101,"","x")</f>
        <v>x</v>
      </c>
      <c r="E101" s="700"/>
      <c r="F101" s="700"/>
      <c r="G101" s="700"/>
      <c r="H101" s="700"/>
      <c r="I101" s="700"/>
      <c r="J101" s="700"/>
      <c r="K101" s="700"/>
      <c r="L101" s="700"/>
      <c r="M101" s="700"/>
      <c r="N101" s="700"/>
      <c r="O101" s="700"/>
      <c r="P101" s="700"/>
      <c r="Q101" s="700"/>
      <c r="R101" s="700"/>
      <c r="S101" s="700"/>
      <c r="T101" s="700"/>
      <c r="U101" s="700"/>
      <c r="V101" s="700"/>
      <c r="W101" s="700"/>
      <c r="X101" s="398">
        <v>96</v>
      </c>
      <c r="Y101" s="399"/>
      <c r="Z101" s="399"/>
      <c r="AA101" s="399"/>
      <c r="AB101" s="399"/>
      <c r="AC101" s="399"/>
      <c r="AD101" s="399"/>
    </row>
    <row r="102" spans="1:30" s="15" customFormat="1">
      <c r="A102" s="300" t="str">
        <f t="shared" si="27"/>
        <v/>
      </c>
      <c r="B102" s="300">
        <v>83</v>
      </c>
      <c r="C102" s="301" t="str">
        <f t="shared" si="25"/>
        <v>x</v>
      </c>
      <c r="D102" s="700" t="str">
        <f t="shared" si="28"/>
        <v>x</v>
      </c>
      <c r="E102" s="700"/>
      <c r="F102" s="700"/>
      <c r="G102" s="700"/>
      <c r="H102" s="700"/>
      <c r="I102" s="700"/>
      <c r="J102" s="700"/>
      <c r="K102" s="700"/>
      <c r="L102" s="700"/>
      <c r="M102" s="700"/>
      <c r="N102" s="700"/>
      <c r="O102" s="700"/>
      <c r="P102" s="700"/>
      <c r="Q102" s="700"/>
      <c r="R102" s="700"/>
      <c r="S102" s="700"/>
      <c r="T102" s="700"/>
      <c r="U102" s="700"/>
      <c r="V102" s="700"/>
      <c r="W102" s="700"/>
      <c r="X102" s="398">
        <v>97</v>
      </c>
      <c r="Y102" s="399"/>
      <c r="Z102" s="399"/>
      <c r="AA102" s="399"/>
      <c r="AB102" s="399"/>
      <c r="AC102" s="399"/>
      <c r="AD102" s="399"/>
    </row>
    <row r="103" spans="1:30" s="15" customFormat="1">
      <c r="A103" s="300" t="str">
        <f t="shared" si="27"/>
        <v/>
      </c>
      <c r="B103" s="300">
        <v>84</v>
      </c>
      <c r="C103" s="301" t="str">
        <f>IF($D$15&gt;=B103,"","x")</f>
        <v>x</v>
      </c>
      <c r="D103" s="700" t="str">
        <f>IF($D$15&gt;=B103,"","x")</f>
        <v>x</v>
      </c>
      <c r="E103" s="700"/>
      <c r="F103" s="700"/>
      <c r="G103" s="700"/>
      <c r="H103" s="700"/>
      <c r="I103" s="700"/>
      <c r="J103" s="700"/>
      <c r="K103" s="700"/>
      <c r="L103" s="700"/>
      <c r="M103" s="700"/>
      <c r="N103" s="700"/>
      <c r="O103" s="700"/>
      <c r="P103" s="700"/>
      <c r="Q103" s="700"/>
      <c r="R103" s="700"/>
      <c r="S103" s="700"/>
      <c r="T103" s="700"/>
      <c r="U103" s="700"/>
      <c r="V103" s="700"/>
      <c r="W103" s="700"/>
      <c r="X103" s="398">
        <v>98</v>
      </c>
      <c r="Y103" s="399"/>
      <c r="Z103" s="399"/>
      <c r="AA103" s="399"/>
      <c r="AB103" s="399"/>
      <c r="AC103" s="399"/>
      <c r="AD103" s="399"/>
    </row>
    <row r="104" spans="1:30" s="15" customFormat="1">
      <c r="A104" s="300" t="str">
        <f t="shared" si="27"/>
        <v/>
      </c>
      <c r="B104" s="300">
        <v>85</v>
      </c>
      <c r="C104" s="301" t="str">
        <f t="shared" ref="C104:C119" si="29">IF($D$15&gt;=B104,"","x")</f>
        <v>x</v>
      </c>
      <c r="D104" s="700" t="str">
        <f t="shared" ref="D104:D109" si="30">IF($D$15&gt;=B104,"","x")</f>
        <v>x</v>
      </c>
      <c r="E104" s="700"/>
      <c r="F104" s="700"/>
      <c r="G104" s="700"/>
      <c r="H104" s="700"/>
      <c r="I104" s="700"/>
      <c r="J104" s="700"/>
      <c r="K104" s="700"/>
      <c r="L104" s="700"/>
      <c r="M104" s="700"/>
      <c r="N104" s="700"/>
      <c r="O104" s="700"/>
      <c r="P104" s="700"/>
      <c r="Q104" s="700"/>
      <c r="R104" s="700"/>
      <c r="S104" s="700"/>
      <c r="T104" s="700"/>
      <c r="U104" s="700"/>
      <c r="V104" s="700"/>
      <c r="W104" s="700"/>
      <c r="X104" s="398">
        <v>99</v>
      </c>
      <c r="Y104" s="399"/>
      <c r="Z104" s="399"/>
      <c r="AA104" s="399"/>
      <c r="AB104" s="399"/>
      <c r="AC104" s="399"/>
      <c r="AD104" s="399"/>
    </row>
    <row r="105" spans="1:30" s="15" customFormat="1">
      <c r="A105" s="300" t="str">
        <f t="shared" si="27"/>
        <v/>
      </c>
      <c r="B105" s="300">
        <v>86</v>
      </c>
      <c r="C105" s="301" t="str">
        <f t="shared" si="29"/>
        <v>x</v>
      </c>
      <c r="D105" s="700" t="str">
        <f t="shared" si="30"/>
        <v>x</v>
      </c>
      <c r="E105" s="700"/>
      <c r="F105" s="700"/>
      <c r="G105" s="700"/>
      <c r="H105" s="700"/>
      <c r="I105" s="700"/>
      <c r="J105" s="700"/>
      <c r="K105" s="700"/>
      <c r="L105" s="700"/>
      <c r="M105" s="700"/>
      <c r="N105" s="700"/>
      <c r="O105" s="700"/>
      <c r="P105" s="700"/>
      <c r="Q105" s="700"/>
      <c r="R105" s="700"/>
      <c r="S105" s="700"/>
      <c r="T105" s="700"/>
      <c r="U105" s="700"/>
      <c r="V105" s="700"/>
      <c r="W105" s="700"/>
      <c r="X105" s="398">
        <v>100</v>
      </c>
      <c r="Y105" s="399"/>
      <c r="Z105" s="399"/>
      <c r="AA105" s="399"/>
      <c r="AB105" s="399"/>
      <c r="AC105" s="399"/>
      <c r="AD105" s="399"/>
    </row>
    <row r="106" spans="1:30" s="15" customFormat="1">
      <c r="A106" s="300" t="str">
        <f t="shared" si="27"/>
        <v/>
      </c>
      <c r="B106" s="300">
        <v>87</v>
      </c>
      <c r="C106" s="301" t="str">
        <f t="shared" si="29"/>
        <v>x</v>
      </c>
      <c r="D106" s="700" t="str">
        <f t="shared" si="30"/>
        <v>x</v>
      </c>
      <c r="E106" s="700"/>
      <c r="F106" s="700"/>
      <c r="G106" s="700"/>
      <c r="H106" s="700"/>
      <c r="I106" s="700"/>
      <c r="J106" s="700"/>
      <c r="K106" s="700"/>
      <c r="L106" s="700"/>
      <c r="M106" s="700"/>
      <c r="N106" s="700"/>
      <c r="O106" s="700"/>
      <c r="P106" s="700"/>
      <c r="Q106" s="700"/>
      <c r="R106" s="700"/>
      <c r="S106" s="700"/>
      <c r="T106" s="700"/>
      <c r="U106" s="700"/>
      <c r="V106" s="700"/>
      <c r="W106" s="700"/>
      <c r="X106" s="398"/>
      <c r="Y106" s="399"/>
      <c r="Z106" s="399"/>
      <c r="AA106" s="399"/>
      <c r="AB106" s="399"/>
      <c r="AC106" s="399"/>
      <c r="AD106" s="399"/>
    </row>
    <row r="107" spans="1:30" s="15" customFormat="1">
      <c r="A107" s="300" t="str">
        <f t="shared" si="27"/>
        <v/>
      </c>
      <c r="B107" s="300">
        <v>88</v>
      </c>
      <c r="C107" s="301" t="str">
        <f t="shared" si="29"/>
        <v>x</v>
      </c>
      <c r="D107" s="700" t="str">
        <f t="shared" si="30"/>
        <v>x</v>
      </c>
      <c r="E107" s="700"/>
      <c r="F107" s="700"/>
      <c r="G107" s="700"/>
      <c r="H107" s="700"/>
      <c r="I107" s="700"/>
      <c r="J107" s="700"/>
      <c r="K107" s="700"/>
      <c r="L107" s="700"/>
      <c r="M107" s="700"/>
      <c r="N107" s="700"/>
      <c r="O107" s="700"/>
      <c r="P107" s="700"/>
      <c r="Q107" s="700"/>
      <c r="R107" s="700"/>
      <c r="S107" s="700"/>
      <c r="T107" s="700"/>
      <c r="U107" s="700"/>
      <c r="V107" s="700"/>
      <c r="W107" s="700"/>
      <c r="X107" s="398"/>
      <c r="Y107" s="399"/>
      <c r="Z107" s="399"/>
      <c r="AA107" s="399"/>
      <c r="AB107" s="399"/>
      <c r="AC107" s="399"/>
      <c r="AD107" s="399"/>
    </row>
    <row r="108" spans="1:30" s="15" customFormat="1">
      <c r="A108" s="300" t="str">
        <f t="shared" si="27"/>
        <v/>
      </c>
      <c r="B108" s="300">
        <v>89</v>
      </c>
      <c r="C108" s="301" t="str">
        <f t="shared" si="29"/>
        <v>x</v>
      </c>
      <c r="D108" s="700" t="str">
        <f t="shared" si="30"/>
        <v>x</v>
      </c>
      <c r="E108" s="700"/>
      <c r="F108" s="700"/>
      <c r="G108" s="700"/>
      <c r="H108" s="700"/>
      <c r="I108" s="700"/>
      <c r="J108" s="700"/>
      <c r="K108" s="700"/>
      <c r="L108" s="700"/>
      <c r="M108" s="700"/>
      <c r="N108" s="700"/>
      <c r="O108" s="700"/>
      <c r="P108" s="700"/>
      <c r="Q108" s="700"/>
      <c r="R108" s="700"/>
      <c r="S108" s="700"/>
      <c r="T108" s="700"/>
      <c r="U108" s="700"/>
      <c r="V108" s="700"/>
      <c r="W108" s="700"/>
      <c r="X108" s="398"/>
      <c r="Y108" s="399"/>
      <c r="Z108" s="399"/>
      <c r="AA108" s="399"/>
      <c r="AB108" s="399"/>
      <c r="AC108" s="399"/>
      <c r="AD108" s="399"/>
    </row>
    <row r="109" spans="1:30" s="15" customFormat="1">
      <c r="A109" s="300" t="str">
        <f t="shared" si="27"/>
        <v/>
      </c>
      <c r="B109" s="300">
        <v>90</v>
      </c>
      <c r="C109" s="301" t="str">
        <f t="shared" si="29"/>
        <v>x</v>
      </c>
      <c r="D109" s="700" t="str">
        <f t="shared" si="30"/>
        <v>x</v>
      </c>
      <c r="E109" s="700"/>
      <c r="F109" s="700"/>
      <c r="G109" s="700"/>
      <c r="H109" s="700"/>
      <c r="I109" s="700"/>
      <c r="J109" s="700"/>
      <c r="K109" s="700"/>
      <c r="L109" s="700"/>
      <c r="M109" s="700"/>
      <c r="N109" s="700"/>
      <c r="O109" s="700"/>
      <c r="P109" s="700"/>
      <c r="Q109" s="700"/>
      <c r="R109" s="700"/>
      <c r="S109" s="700"/>
      <c r="T109" s="700"/>
      <c r="U109" s="700"/>
      <c r="V109" s="700"/>
      <c r="W109" s="700"/>
      <c r="X109" s="398"/>
      <c r="Y109" s="399"/>
      <c r="Z109" s="399"/>
      <c r="AA109" s="399"/>
      <c r="AB109" s="399"/>
      <c r="AC109" s="399"/>
      <c r="AD109" s="399"/>
    </row>
    <row r="110" spans="1:30">
      <c r="A110" s="302"/>
      <c r="B110" s="300">
        <v>91</v>
      </c>
      <c r="C110" s="301" t="str">
        <f t="shared" si="29"/>
        <v>x</v>
      </c>
      <c r="D110" s="700" t="str">
        <f>IF($D$15&gt;=B110,"","x")</f>
        <v>x</v>
      </c>
      <c r="E110" s="700"/>
      <c r="F110" s="700"/>
      <c r="G110" s="700"/>
      <c r="H110" s="700"/>
      <c r="I110" s="700"/>
      <c r="J110" s="700"/>
      <c r="K110" s="700"/>
      <c r="L110" s="700"/>
      <c r="M110" s="700"/>
      <c r="N110" s="700"/>
      <c r="O110" s="700"/>
      <c r="P110" s="700"/>
      <c r="Q110" s="700"/>
      <c r="R110" s="700"/>
      <c r="S110" s="700"/>
      <c r="T110" s="700"/>
      <c r="U110" s="700"/>
      <c r="V110" s="700"/>
      <c r="W110" s="700"/>
    </row>
    <row r="111" spans="1:30">
      <c r="A111" s="302"/>
      <c r="B111" s="300">
        <v>92</v>
      </c>
      <c r="C111" s="301" t="str">
        <f t="shared" si="29"/>
        <v>x</v>
      </c>
      <c r="D111" s="700" t="str">
        <f t="shared" ref="D111:D112" si="31">IF($D$15&gt;=B111,"","x")</f>
        <v>x</v>
      </c>
      <c r="E111" s="700"/>
      <c r="F111" s="700"/>
      <c r="G111" s="700"/>
      <c r="H111" s="700"/>
      <c r="I111" s="700"/>
      <c r="J111" s="700"/>
      <c r="K111" s="700"/>
      <c r="L111" s="700"/>
      <c r="M111" s="700"/>
      <c r="N111" s="700"/>
      <c r="O111" s="700"/>
      <c r="P111" s="700"/>
      <c r="Q111" s="700"/>
      <c r="R111" s="700"/>
      <c r="S111" s="700"/>
      <c r="T111" s="700"/>
      <c r="U111" s="700"/>
      <c r="V111" s="700"/>
      <c r="W111" s="700"/>
    </row>
    <row r="112" spans="1:30">
      <c r="A112" s="302"/>
      <c r="B112" s="300">
        <v>93</v>
      </c>
      <c r="C112" s="301" t="str">
        <f t="shared" si="29"/>
        <v>x</v>
      </c>
      <c r="D112" s="700" t="str">
        <f t="shared" si="31"/>
        <v>x</v>
      </c>
      <c r="E112" s="700"/>
      <c r="F112" s="700"/>
      <c r="G112" s="700"/>
      <c r="H112" s="700"/>
      <c r="I112" s="700"/>
      <c r="J112" s="700"/>
      <c r="K112" s="700"/>
      <c r="L112" s="700"/>
      <c r="M112" s="700"/>
      <c r="N112" s="700"/>
      <c r="O112" s="700"/>
      <c r="P112" s="700"/>
      <c r="Q112" s="700"/>
      <c r="R112" s="700"/>
      <c r="S112" s="700"/>
      <c r="T112" s="700"/>
      <c r="U112" s="700"/>
      <c r="V112" s="700"/>
      <c r="W112" s="700"/>
    </row>
    <row r="113" spans="1:30">
      <c r="A113" s="302"/>
      <c r="B113" s="300">
        <v>94</v>
      </c>
      <c r="C113" s="301" t="str">
        <f>IF($D$15&gt;=B113,"","x")</f>
        <v>x</v>
      </c>
      <c r="D113" s="700" t="str">
        <f>IF($D$15&gt;=B113,"","x")</f>
        <v>x</v>
      </c>
      <c r="E113" s="700"/>
      <c r="F113" s="700"/>
      <c r="G113" s="700"/>
      <c r="H113" s="700"/>
      <c r="I113" s="700"/>
      <c r="J113" s="700"/>
      <c r="K113" s="700"/>
      <c r="L113" s="700"/>
      <c r="M113" s="700"/>
      <c r="N113" s="700"/>
      <c r="O113" s="700"/>
      <c r="P113" s="700"/>
      <c r="Q113" s="700"/>
      <c r="R113" s="700"/>
      <c r="S113" s="700"/>
      <c r="T113" s="700"/>
      <c r="U113" s="700"/>
      <c r="V113" s="700"/>
      <c r="W113" s="700"/>
    </row>
    <row r="114" spans="1:30">
      <c r="A114" s="302"/>
      <c r="B114" s="300">
        <v>95</v>
      </c>
      <c r="C114" s="301" t="str">
        <f t="shared" si="29"/>
        <v>x</v>
      </c>
      <c r="D114" s="700" t="str">
        <f t="shared" ref="D114:D119" si="32">IF($D$15&gt;=B114,"","x")</f>
        <v>x</v>
      </c>
      <c r="E114" s="700"/>
      <c r="F114" s="700"/>
      <c r="G114" s="700"/>
      <c r="H114" s="700"/>
      <c r="I114" s="700"/>
      <c r="J114" s="700"/>
      <c r="K114" s="700"/>
      <c r="L114" s="700"/>
      <c r="M114" s="700"/>
      <c r="N114" s="700"/>
      <c r="O114" s="700"/>
      <c r="P114" s="700"/>
      <c r="Q114" s="700"/>
      <c r="R114" s="700"/>
      <c r="S114" s="700"/>
      <c r="T114" s="700"/>
      <c r="U114" s="700"/>
      <c r="V114" s="700"/>
      <c r="W114" s="700"/>
    </row>
    <row r="115" spans="1:30">
      <c r="A115" s="302"/>
      <c r="B115" s="300">
        <v>96</v>
      </c>
      <c r="C115" s="301" t="str">
        <f t="shared" si="29"/>
        <v>x</v>
      </c>
      <c r="D115" s="700" t="str">
        <f t="shared" si="32"/>
        <v>x</v>
      </c>
      <c r="E115" s="700"/>
      <c r="F115" s="700"/>
      <c r="G115" s="700"/>
      <c r="H115" s="700"/>
      <c r="I115" s="700"/>
      <c r="J115" s="700"/>
      <c r="K115" s="700"/>
      <c r="L115" s="700"/>
      <c r="M115" s="700"/>
      <c r="N115" s="700"/>
      <c r="O115" s="700"/>
      <c r="P115" s="700"/>
      <c r="Q115" s="700"/>
      <c r="R115" s="700"/>
      <c r="S115" s="700"/>
      <c r="T115" s="700"/>
      <c r="U115" s="700"/>
      <c r="V115" s="700"/>
      <c r="W115" s="700"/>
    </row>
    <row r="116" spans="1:30">
      <c r="A116" s="302"/>
      <c r="B116" s="300">
        <v>97</v>
      </c>
      <c r="C116" s="301" t="str">
        <f t="shared" si="29"/>
        <v>x</v>
      </c>
      <c r="D116" s="700" t="str">
        <f t="shared" si="32"/>
        <v>x</v>
      </c>
      <c r="E116" s="700"/>
      <c r="F116" s="700"/>
      <c r="G116" s="700"/>
      <c r="H116" s="700"/>
      <c r="I116" s="700"/>
      <c r="J116" s="700"/>
      <c r="K116" s="700"/>
      <c r="L116" s="700"/>
      <c r="M116" s="700"/>
      <c r="N116" s="700"/>
      <c r="O116" s="700"/>
      <c r="P116" s="700"/>
      <c r="Q116" s="700"/>
      <c r="R116" s="700"/>
      <c r="S116" s="700"/>
      <c r="T116" s="700"/>
      <c r="U116" s="700"/>
      <c r="V116" s="700"/>
      <c r="W116" s="700"/>
    </row>
    <row r="117" spans="1:30">
      <c r="A117" s="302"/>
      <c r="B117" s="300">
        <v>98</v>
      </c>
      <c r="C117" s="301" t="str">
        <f t="shared" si="29"/>
        <v>x</v>
      </c>
      <c r="D117" s="700" t="str">
        <f t="shared" si="32"/>
        <v>x</v>
      </c>
      <c r="E117" s="700"/>
      <c r="F117" s="700"/>
      <c r="G117" s="700"/>
      <c r="H117" s="700"/>
      <c r="I117" s="700"/>
      <c r="J117" s="700"/>
      <c r="K117" s="700"/>
      <c r="L117" s="700"/>
      <c r="M117" s="700"/>
      <c r="N117" s="700"/>
      <c r="O117" s="700"/>
      <c r="P117" s="700"/>
      <c r="Q117" s="700"/>
      <c r="R117" s="700"/>
      <c r="S117" s="700"/>
      <c r="T117" s="700"/>
      <c r="U117" s="700"/>
      <c r="V117" s="700"/>
      <c r="W117" s="700"/>
    </row>
    <row r="118" spans="1:30">
      <c r="A118" s="302"/>
      <c r="B118" s="300">
        <v>99</v>
      </c>
      <c r="C118" s="301" t="str">
        <f t="shared" si="29"/>
        <v>x</v>
      </c>
      <c r="D118" s="700" t="str">
        <f t="shared" si="32"/>
        <v>x</v>
      </c>
      <c r="E118" s="700"/>
      <c r="F118" s="700"/>
      <c r="G118" s="700"/>
      <c r="H118" s="700"/>
      <c r="I118" s="700"/>
      <c r="J118" s="700"/>
      <c r="K118" s="700"/>
      <c r="L118" s="700"/>
      <c r="M118" s="700"/>
      <c r="N118" s="700"/>
      <c r="O118" s="700"/>
      <c r="P118" s="700"/>
      <c r="Q118" s="700"/>
      <c r="R118" s="700"/>
      <c r="S118" s="700"/>
      <c r="T118" s="700"/>
      <c r="U118" s="700"/>
      <c r="V118" s="700"/>
      <c r="W118" s="700"/>
    </row>
    <row r="119" spans="1:30">
      <c r="A119" s="302"/>
      <c r="B119" s="300">
        <v>100</v>
      </c>
      <c r="C119" s="301" t="str">
        <f t="shared" si="29"/>
        <v>x</v>
      </c>
      <c r="D119" s="700" t="str">
        <f t="shared" si="32"/>
        <v>x</v>
      </c>
      <c r="E119" s="700"/>
      <c r="F119" s="700"/>
      <c r="G119" s="700"/>
      <c r="H119" s="700"/>
      <c r="I119" s="700"/>
      <c r="J119" s="700"/>
      <c r="K119" s="700"/>
      <c r="L119" s="700"/>
      <c r="M119" s="700"/>
      <c r="N119" s="700"/>
      <c r="O119" s="700"/>
      <c r="P119" s="700"/>
      <c r="Q119" s="700"/>
      <c r="R119" s="700"/>
      <c r="S119" s="700"/>
      <c r="T119" s="700"/>
      <c r="U119" s="700"/>
      <c r="V119" s="700"/>
      <c r="W119" s="700"/>
    </row>
    <row r="120" spans="1:30">
      <c r="A120" s="302"/>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row>
    <row r="121" spans="1:30" s="16" customFormat="1">
      <c r="A121" s="706" t="s">
        <v>19</v>
      </c>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8"/>
      <c r="X121" s="398"/>
      <c r="Y121" s="239"/>
      <c r="Z121" s="239"/>
      <c r="AA121" s="239"/>
      <c r="AB121" s="239"/>
      <c r="AC121" s="239"/>
      <c r="AD121" s="239"/>
    </row>
    <row r="122" spans="1:30">
      <c r="A122" s="302"/>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row>
    <row r="123" spans="1:30">
      <c r="A123" s="302"/>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row>
    <row r="124" spans="1:30">
      <c r="A124" s="302"/>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row>
    <row r="125" spans="1:30">
      <c r="A125" s="302"/>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row>
    <row r="126" spans="1:30">
      <c r="A126" s="302"/>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row>
    <row r="127" spans="1:30">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row>
    <row r="128" spans="1:30">
      <c r="A128" s="302"/>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row>
    <row r="129" spans="1:23">
      <c r="A129" s="302"/>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row>
    <row r="130" spans="1:23">
      <c r="A130" s="302"/>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row>
    <row r="131" spans="1:23">
      <c r="A131" s="302"/>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row>
    <row r="132" spans="1:23">
      <c r="A132" s="302"/>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row>
    <row r="133" spans="1:23">
      <c r="A133" s="302"/>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row>
    <row r="134" spans="1:23">
      <c r="A134" s="302"/>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row>
    <row r="135" spans="1:23">
      <c r="A135" s="302"/>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row>
    <row r="136" spans="1:23">
      <c r="A136" s="302"/>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row>
    <row r="137" spans="1:23">
      <c r="A137" s="302"/>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row>
    <row r="138" spans="1:23">
      <c r="A138" s="302"/>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row>
    <row r="139" spans="1:23">
      <c r="A139" s="302"/>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row>
    <row r="140" spans="1:23">
      <c r="A140" s="302"/>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row>
    <row r="141" spans="1:23">
      <c r="A141" s="302"/>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row>
    <row r="142" spans="1:23">
      <c r="A142" s="302"/>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row>
    <row r="143" spans="1:23">
      <c r="A143" s="302"/>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row>
    <row r="144" spans="1:23">
      <c r="A144" s="302"/>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row>
    <row r="145" spans="1:23">
      <c r="A145" s="302"/>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row>
    <row r="146" spans="1:23">
      <c r="A146" s="302"/>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row>
    <row r="147" spans="1:23">
      <c r="A147" s="302"/>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row>
    <row r="148" spans="1:23">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row>
    <row r="149" spans="1:23">
      <c r="A149" s="302"/>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row>
    <row r="150" spans="1:23">
      <c r="A150" s="302"/>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row>
    <row r="151" spans="1:23">
      <c r="A151" s="302"/>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row>
    <row r="152" spans="1:23">
      <c r="A152" s="302"/>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row>
    <row r="153" spans="1:23">
      <c r="A153" s="302"/>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row>
    <row r="154" spans="1:23">
      <c r="A154" s="302"/>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row>
    <row r="155" spans="1:23">
      <c r="A155" s="302"/>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row>
    <row r="156" spans="1:23">
      <c r="A156" s="302"/>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row>
    <row r="157" spans="1:23">
      <c r="A157" s="302"/>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row>
    <row r="158" spans="1:23">
      <c r="A158" s="302"/>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row>
    <row r="159" spans="1:23">
      <c r="A159" s="302"/>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row>
    <row r="160" spans="1:23">
      <c r="A160" s="302"/>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row>
    <row r="161" spans="1:23">
      <c r="A161" s="302"/>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row>
    <row r="162" spans="1:23">
      <c r="A162" s="302"/>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row>
    <row r="163" spans="1:23">
      <c r="A163" s="302"/>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row>
    <row r="164" spans="1:23">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row>
    <row r="165" spans="1:23">
      <c r="A165" s="302"/>
      <c r="B165" s="303"/>
      <c r="C165" s="303"/>
      <c r="D165" s="303"/>
      <c r="E165" s="303"/>
      <c r="F165" s="303"/>
      <c r="G165" s="303"/>
      <c r="H165" s="303"/>
      <c r="I165" s="303"/>
      <c r="J165" s="303"/>
      <c r="K165" s="303"/>
      <c r="L165" s="303"/>
      <c r="M165" s="303"/>
      <c r="N165" s="303"/>
      <c r="O165" s="303"/>
      <c r="P165" s="303"/>
      <c r="Q165" s="303"/>
      <c r="R165" s="303"/>
      <c r="S165" s="303"/>
      <c r="T165" s="303"/>
      <c r="U165" s="303"/>
      <c r="V165" s="303"/>
      <c r="W165" s="303"/>
    </row>
    <row r="166" spans="1:23">
      <c r="A166" s="302"/>
      <c r="B166" s="303"/>
      <c r="C166" s="303"/>
      <c r="D166" s="303"/>
      <c r="E166" s="303"/>
      <c r="F166" s="303"/>
      <c r="G166" s="303"/>
      <c r="H166" s="303"/>
      <c r="I166" s="303"/>
      <c r="J166" s="303"/>
      <c r="K166" s="303"/>
      <c r="L166" s="303"/>
      <c r="M166" s="303"/>
      <c r="N166" s="303"/>
      <c r="O166" s="303"/>
      <c r="P166" s="303"/>
      <c r="Q166" s="303"/>
      <c r="R166" s="303"/>
      <c r="S166" s="303"/>
      <c r="T166" s="303"/>
      <c r="U166" s="303"/>
      <c r="V166" s="303"/>
      <c r="W166" s="303"/>
    </row>
    <row r="167" spans="1:23">
      <c r="A167" s="302"/>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row>
    <row r="168" spans="1:23">
      <c r="A168" s="302"/>
      <c r="B168" s="303"/>
      <c r="C168" s="303"/>
      <c r="D168" s="303"/>
      <c r="E168" s="303"/>
      <c r="F168" s="303"/>
      <c r="G168" s="303"/>
      <c r="H168" s="303"/>
      <c r="I168" s="303"/>
      <c r="J168" s="303"/>
      <c r="K168" s="303"/>
      <c r="L168" s="303"/>
      <c r="M168" s="303"/>
      <c r="N168" s="303"/>
      <c r="O168" s="303"/>
      <c r="P168" s="303"/>
      <c r="Q168" s="303"/>
      <c r="R168" s="303"/>
      <c r="S168" s="303"/>
      <c r="T168" s="303"/>
      <c r="U168" s="303"/>
      <c r="V168" s="303"/>
      <c r="W168" s="303"/>
    </row>
    <row r="169" spans="1:23">
      <c r="A169" s="302"/>
      <c r="B169" s="303"/>
      <c r="C169" s="303"/>
      <c r="D169" s="303"/>
      <c r="E169" s="303"/>
      <c r="F169" s="303"/>
      <c r="G169" s="303"/>
      <c r="H169" s="303"/>
      <c r="I169" s="303"/>
      <c r="J169" s="303"/>
      <c r="K169" s="303"/>
      <c r="L169" s="303"/>
      <c r="M169" s="303"/>
      <c r="N169" s="303"/>
      <c r="O169" s="303"/>
      <c r="P169" s="303"/>
      <c r="Q169" s="303"/>
      <c r="R169" s="303"/>
      <c r="S169" s="303"/>
      <c r="T169" s="303"/>
      <c r="U169" s="303"/>
      <c r="V169" s="303"/>
      <c r="W169" s="303"/>
    </row>
    <row r="170" spans="1:23">
      <c r="A170" s="302"/>
      <c r="B170" s="303"/>
      <c r="C170" s="303"/>
      <c r="D170" s="303"/>
      <c r="E170" s="303"/>
      <c r="F170" s="303"/>
      <c r="G170" s="303"/>
      <c r="H170" s="303"/>
      <c r="I170" s="303"/>
      <c r="J170" s="303"/>
      <c r="K170" s="303"/>
      <c r="L170" s="303"/>
      <c r="M170" s="303"/>
      <c r="N170" s="303"/>
      <c r="O170" s="303"/>
      <c r="P170" s="303"/>
      <c r="Q170" s="303"/>
      <c r="R170" s="303"/>
      <c r="S170" s="303"/>
      <c r="T170" s="303"/>
      <c r="U170" s="303"/>
      <c r="V170" s="303"/>
      <c r="W170" s="303"/>
    </row>
    <row r="171" spans="1:23">
      <c r="A171" s="302"/>
      <c r="B171" s="303"/>
      <c r="C171" s="303"/>
      <c r="D171" s="303"/>
      <c r="E171" s="303"/>
      <c r="F171" s="303"/>
      <c r="G171" s="303"/>
      <c r="H171" s="303"/>
      <c r="I171" s="303"/>
      <c r="J171" s="303"/>
      <c r="K171" s="303"/>
      <c r="L171" s="303"/>
      <c r="M171" s="303"/>
      <c r="N171" s="303"/>
      <c r="O171" s="303"/>
      <c r="P171" s="303"/>
      <c r="Q171" s="303"/>
      <c r="R171" s="303"/>
      <c r="S171" s="303"/>
      <c r="T171" s="303"/>
      <c r="U171" s="303"/>
      <c r="V171" s="303"/>
      <c r="W171" s="303"/>
    </row>
    <row r="172" spans="1:23">
      <c r="A172" s="302"/>
      <c r="B172" s="303"/>
      <c r="C172" s="303"/>
      <c r="D172" s="303"/>
      <c r="E172" s="303"/>
      <c r="F172" s="303"/>
      <c r="G172" s="303"/>
      <c r="H172" s="303"/>
      <c r="I172" s="303"/>
      <c r="J172" s="303"/>
      <c r="K172" s="303"/>
      <c r="L172" s="303"/>
      <c r="M172" s="303"/>
      <c r="N172" s="303"/>
      <c r="O172" s="303"/>
      <c r="P172" s="303"/>
      <c r="Q172" s="303"/>
      <c r="R172" s="303"/>
      <c r="S172" s="303"/>
      <c r="T172" s="303"/>
      <c r="U172" s="303"/>
      <c r="V172" s="303"/>
      <c r="W172" s="303"/>
    </row>
    <row r="173" spans="1:23">
      <c r="A173" s="302"/>
      <c r="B173" s="303"/>
      <c r="C173" s="303"/>
      <c r="D173" s="303"/>
      <c r="E173" s="303"/>
      <c r="F173" s="303"/>
      <c r="G173" s="303"/>
      <c r="H173" s="303"/>
      <c r="I173" s="303"/>
      <c r="J173" s="303"/>
      <c r="K173" s="303"/>
      <c r="L173" s="303"/>
      <c r="M173" s="303"/>
      <c r="N173" s="303"/>
      <c r="O173" s="303"/>
      <c r="P173" s="303"/>
      <c r="Q173" s="303"/>
      <c r="R173" s="303"/>
      <c r="S173" s="303"/>
      <c r="T173" s="303"/>
      <c r="U173" s="303"/>
      <c r="V173" s="303"/>
      <c r="W173" s="303"/>
    </row>
    <row r="174" spans="1:23">
      <c r="A174" s="302"/>
      <c r="B174" s="303"/>
      <c r="C174" s="303"/>
      <c r="D174" s="303"/>
      <c r="E174" s="303"/>
      <c r="F174" s="303"/>
      <c r="G174" s="303"/>
      <c r="H174" s="303"/>
      <c r="I174" s="303"/>
      <c r="J174" s="303"/>
      <c r="K174" s="303"/>
      <c r="L174" s="303"/>
      <c r="M174" s="303"/>
      <c r="N174" s="303"/>
      <c r="O174" s="303"/>
      <c r="P174" s="303"/>
      <c r="Q174" s="303"/>
      <c r="R174" s="303"/>
      <c r="S174" s="303"/>
      <c r="T174" s="303"/>
      <c r="U174" s="303"/>
      <c r="V174" s="303"/>
      <c r="W174" s="303"/>
    </row>
    <row r="175" spans="1:23">
      <c r="A175" s="302"/>
      <c r="B175" s="303"/>
      <c r="C175" s="303"/>
      <c r="D175" s="303"/>
      <c r="E175" s="303"/>
      <c r="F175" s="303"/>
      <c r="G175" s="303"/>
      <c r="H175" s="303"/>
      <c r="I175" s="303"/>
      <c r="J175" s="303"/>
      <c r="K175" s="303"/>
      <c r="L175" s="303"/>
      <c r="M175" s="303"/>
      <c r="N175" s="303"/>
      <c r="O175" s="303"/>
      <c r="P175" s="303"/>
      <c r="Q175" s="303"/>
      <c r="R175" s="303"/>
      <c r="S175" s="303"/>
      <c r="T175" s="303"/>
      <c r="U175" s="303"/>
      <c r="V175" s="303"/>
      <c r="W175" s="303"/>
    </row>
    <row r="176" spans="1:23">
      <c r="A176" s="302"/>
      <c r="B176" s="303"/>
      <c r="C176" s="303"/>
      <c r="D176" s="303"/>
      <c r="E176" s="303"/>
      <c r="F176" s="303"/>
      <c r="G176" s="303"/>
      <c r="H176" s="303"/>
      <c r="I176" s="303"/>
      <c r="J176" s="303"/>
      <c r="K176" s="303"/>
      <c r="L176" s="303"/>
      <c r="M176" s="303"/>
      <c r="N176" s="303"/>
      <c r="O176" s="303"/>
      <c r="P176" s="303"/>
      <c r="Q176" s="303"/>
      <c r="R176" s="303"/>
      <c r="S176" s="303"/>
      <c r="T176" s="303"/>
      <c r="U176" s="303"/>
      <c r="V176" s="303"/>
      <c r="W176" s="303"/>
    </row>
    <row r="177" spans="1:23">
      <c r="A177" s="302"/>
      <c r="B177" s="303"/>
      <c r="C177" s="303"/>
      <c r="D177" s="303"/>
      <c r="E177" s="303"/>
      <c r="F177" s="303"/>
      <c r="G177" s="303"/>
      <c r="H177" s="303"/>
      <c r="I177" s="303"/>
      <c r="J177" s="303"/>
      <c r="K177" s="303"/>
      <c r="L177" s="303"/>
      <c r="M177" s="303"/>
      <c r="N177" s="303"/>
      <c r="O177" s="303"/>
      <c r="P177" s="303"/>
      <c r="Q177" s="303"/>
      <c r="R177" s="303"/>
      <c r="S177" s="303"/>
      <c r="T177" s="303"/>
      <c r="U177" s="303"/>
      <c r="V177" s="303"/>
      <c r="W177" s="303"/>
    </row>
    <row r="178" spans="1:23">
      <c r="A178" s="302"/>
      <c r="B178" s="303"/>
      <c r="C178" s="303"/>
      <c r="D178" s="303"/>
      <c r="E178" s="303"/>
      <c r="F178" s="303"/>
      <c r="G178" s="303"/>
      <c r="H178" s="303"/>
      <c r="I178" s="303"/>
      <c r="J178" s="303"/>
      <c r="K178" s="303"/>
      <c r="L178" s="303"/>
      <c r="M178" s="303"/>
      <c r="N178" s="303"/>
      <c r="O178" s="303"/>
      <c r="P178" s="303"/>
      <c r="Q178" s="303"/>
      <c r="R178" s="303"/>
      <c r="S178" s="303"/>
      <c r="T178" s="303"/>
      <c r="U178" s="303"/>
      <c r="V178" s="303"/>
      <c r="W178" s="303"/>
    </row>
    <row r="179" spans="1:23">
      <c r="A179" s="302"/>
      <c r="B179" s="303"/>
      <c r="C179" s="303"/>
      <c r="D179" s="303"/>
      <c r="E179" s="303"/>
      <c r="F179" s="303"/>
      <c r="G179" s="303"/>
      <c r="H179" s="303"/>
      <c r="I179" s="303"/>
      <c r="J179" s="303"/>
      <c r="K179" s="303"/>
      <c r="L179" s="303"/>
      <c r="M179" s="303"/>
      <c r="N179" s="303"/>
      <c r="O179" s="303"/>
      <c r="P179" s="303"/>
      <c r="Q179" s="303"/>
      <c r="R179" s="303"/>
      <c r="S179" s="303"/>
      <c r="T179" s="303"/>
      <c r="U179" s="303"/>
      <c r="V179" s="303"/>
      <c r="W179" s="303"/>
    </row>
    <row r="180" spans="1:23">
      <c r="A180" s="302"/>
      <c r="B180" s="303"/>
      <c r="C180" s="303"/>
      <c r="D180" s="303"/>
      <c r="E180" s="303"/>
      <c r="F180" s="303"/>
      <c r="G180" s="303"/>
      <c r="H180" s="303"/>
      <c r="I180" s="303"/>
      <c r="J180" s="303"/>
      <c r="K180" s="303"/>
      <c r="L180" s="303"/>
      <c r="M180" s="303"/>
      <c r="N180" s="303"/>
      <c r="O180" s="303"/>
      <c r="P180" s="303"/>
      <c r="Q180" s="303"/>
      <c r="R180" s="303"/>
      <c r="S180" s="303"/>
      <c r="T180" s="303"/>
      <c r="U180" s="303"/>
      <c r="V180" s="303"/>
      <c r="W180" s="303"/>
    </row>
    <row r="181" spans="1:23">
      <c r="A181" s="302"/>
      <c r="B181" s="303"/>
      <c r="C181" s="303"/>
      <c r="D181" s="303"/>
      <c r="E181" s="303"/>
      <c r="F181" s="303"/>
      <c r="G181" s="303"/>
      <c r="H181" s="303"/>
      <c r="I181" s="303"/>
      <c r="J181" s="303"/>
      <c r="K181" s="303"/>
      <c r="L181" s="303"/>
      <c r="M181" s="303"/>
      <c r="N181" s="303"/>
      <c r="O181" s="303"/>
      <c r="P181" s="303"/>
      <c r="Q181" s="303"/>
      <c r="R181" s="303"/>
      <c r="S181" s="303"/>
      <c r="T181" s="303"/>
      <c r="U181" s="303"/>
      <c r="V181" s="303"/>
      <c r="W181" s="303"/>
    </row>
    <row r="182" spans="1:23">
      <c r="A182" s="302"/>
      <c r="B182" s="303"/>
      <c r="C182" s="303"/>
      <c r="D182" s="303"/>
      <c r="E182" s="303"/>
      <c r="F182" s="303"/>
      <c r="G182" s="303"/>
      <c r="H182" s="303"/>
      <c r="I182" s="303"/>
      <c r="J182" s="303"/>
      <c r="K182" s="303"/>
      <c r="L182" s="303"/>
      <c r="M182" s="303"/>
      <c r="N182" s="303"/>
      <c r="O182" s="303"/>
      <c r="P182" s="303"/>
      <c r="Q182" s="303"/>
      <c r="R182" s="303"/>
      <c r="S182" s="303"/>
      <c r="T182" s="303"/>
      <c r="U182" s="303"/>
      <c r="V182" s="303"/>
      <c r="W182" s="303"/>
    </row>
    <row r="183" spans="1:23">
      <c r="A183" s="302"/>
      <c r="B183" s="303"/>
      <c r="C183" s="303"/>
      <c r="D183" s="303"/>
      <c r="E183" s="303"/>
      <c r="F183" s="303"/>
      <c r="G183" s="303"/>
      <c r="H183" s="303"/>
      <c r="I183" s="303"/>
      <c r="J183" s="303"/>
      <c r="K183" s="303"/>
      <c r="L183" s="303"/>
      <c r="M183" s="303"/>
      <c r="N183" s="303"/>
      <c r="O183" s="303"/>
      <c r="P183" s="303"/>
      <c r="Q183" s="303"/>
      <c r="R183" s="303"/>
      <c r="S183" s="303"/>
      <c r="T183" s="303"/>
      <c r="U183" s="303"/>
      <c r="V183" s="303"/>
      <c r="W183" s="303"/>
    </row>
    <row r="184" spans="1:23">
      <c r="A184" s="302"/>
      <c r="B184" s="303"/>
      <c r="C184" s="303"/>
      <c r="D184" s="303"/>
      <c r="E184" s="303"/>
      <c r="F184" s="303"/>
      <c r="G184" s="303"/>
      <c r="H184" s="303"/>
      <c r="I184" s="303"/>
      <c r="J184" s="303"/>
      <c r="K184" s="303"/>
      <c r="L184" s="303"/>
      <c r="M184" s="303"/>
      <c r="N184" s="303"/>
      <c r="O184" s="303"/>
      <c r="P184" s="303"/>
      <c r="Q184" s="303"/>
      <c r="R184" s="303"/>
      <c r="S184" s="303"/>
      <c r="T184" s="303"/>
      <c r="U184" s="303"/>
      <c r="V184" s="303"/>
      <c r="W184" s="303"/>
    </row>
    <row r="185" spans="1:23">
      <c r="A185" s="302"/>
      <c r="B185" s="303"/>
      <c r="C185" s="303"/>
      <c r="D185" s="303"/>
      <c r="E185" s="303"/>
      <c r="F185" s="303"/>
      <c r="G185" s="303"/>
      <c r="H185" s="303"/>
      <c r="I185" s="303"/>
      <c r="J185" s="303"/>
      <c r="K185" s="303"/>
      <c r="L185" s="303"/>
      <c r="M185" s="303"/>
      <c r="N185" s="303"/>
      <c r="O185" s="303"/>
      <c r="P185" s="303"/>
      <c r="Q185" s="303"/>
      <c r="R185" s="303"/>
      <c r="S185" s="303"/>
      <c r="T185" s="303"/>
      <c r="U185" s="303"/>
      <c r="V185" s="303"/>
      <c r="W185" s="303"/>
    </row>
    <row r="186" spans="1:23">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row>
    <row r="187" spans="1:23">
      <c r="A187" s="302"/>
      <c r="B187" s="303"/>
      <c r="C187" s="303"/>
      <c r="D187" s="303"/>
      <c r="E187" s="303"/>
      <c r="F187" s="303"/>
      <c r="G187" s="303"/>
      <c r="H187" s="303"/>
      <c r="I187" s="303"/>
      <c r="J187" s="303"/>
      <c r="K187" s="303"/>
      <c r="L187" s="303"/>
      <c r="M187" s="303"/>
      <c r="N187" s="303"/>
      <c r="O187" s="303"/>
      <c r="P187" s="303"/>
      <c r="Q187" s="303"/>
      <c r="R187" s="303"/>
      <c r="S187" s="303"/>
      <c r="T187" s="303"/>
      <c r="U187" s="303"/>
      <c r="V187" s="303"/>
      <c r="W187" s="303"/>
    </row>
    <row r="188" spans="1:23">
      <c r="A188" s="302"/>
      <c r="B188" s="303"/>
      <c r="C188" s="303"/>
      <c r="D188" s="303"/>
      <c r="E188" s="303"/>
      <c r="F188" s="303"/>
      <c r="G188" s="303"/>
      <c r="H188" s="303"/>
      <c r="I188" s="303"/>
      <c r="J188" s="303"/>
      <c r="K188" s="303"/>
      <c r="L188" s="303"/>
      <c r="M188" s="303"/>
      <c r="N188" s="303"/>
      <c r="O188" s="303"/>
      <c r="P188" s="303"/>
      <c r="Q188" s="303"/>
      <c r="R188" s="303"/>
      <c r="S188" s="303"/>
      <c r="T188" s="303"/>
      <c r="U188" s="303"/>
      <c r="V188" s="303"/>
      <c r="W188" s="303"/>
    </row>
    <row r="189" spans="1:23">
      <c r="A189" s="302"/>
      <c r="B189" s="303"/>
      <c r="C189" s="303"/>
      <c r="D189" s="303"/>
      <c r="E189" s="303"/>
      <c r="F189" s="303"/>
      <c r="G189" s="303"/>
      <c r="H189" s="303"/>
      <c r="I189" s="303"/>
      <c r="J189" s="303"/>
      <c r="K189" s="303"/>
      <c r="L189" s="303"/>
      <c r="M189" s="303"/>
      <c r="N189" s="303"/>
      <c r="O189" s="303"/>
      <c r="P189" s="303"/>
      <c r="Q189" s="303"/>
      <c r="R189" s="303"/>
      <c r="S189" s="303"/>
      <c r="T189" s="303"/>
      <c r="U189" s="303"/>
      <c r="V189" s="303"/>
      <c r="W189" s="303"/>
    </row>
    <row r="190" spans="1:23">
      <c r="A190" s="302"/>
      <c r="B190" s="303"/>
      <c r="C190" s="303"/>
      <c r="D190" s="303"/>
      <c r="E190" s="303"/>
      <c r="F190" s="303"/>
      <c r="G190" s="303"/>
      <c r="H190" s="303"/>
      <c r="I190" s="303"/>
      <c r="J190" s="303"/>
      <c r="K190" s="303"/>
      <c r="L190" s="303"/>
      <c r="M190" s="303"/>
      <c r="N190" s="303"/>
      <c r="O190" s="303"/>
      <c r="P190" s="303"/>
      <c r="Q190" s="303"/>
      <c r="R190" s="303"/>
      <c r="S190" s="303"/>
      <c r="T190" s="303"/>
      <c r="U190" s="303"/>
      <c r="V190" s="303"/>
      <c r="W190" s="303"/>
    </row>
    <row r="191" spans="1:23">
      <c r="A191" s="302"/>
      <c r="B191" s="303"/>
      <c r="C191" s="303"/>
      <c r="D191" s="303"/>
      <c r="E191" s="303"/>
      <c r="F191" s="303"/>
      <c r="G191" s="303"/>
      <c r="H191" s="303"/>
      <c r="I191" s="303"/>
      <c r="J191" s="303"/>
      <c r="K191" s="303"/>
      <c r="L191" s="303"/>
      <c r="M191" s="303"/>
      <c r="N191" s="303"/>
      <c r="O191" s="303"/>
      <c r="P191" s="303"/>
      <c r="Q191" s="303"/>
      <c r="R191" s="303"/>
      <c r="S191" s="303"/>
      <c r="T191" s="303"/>
      <c r="U191" s="303"/>
      <c r="V191" s="303"/>
      <c r="W191" s="303"/>
    </row>
    <row r="192" spans="1:23">
      <c r="A192" s="302"/>
      <c r="B192" s="303"/>
      <c r="C192" s="303"/>
      <c r="D192" s="303"/>
      <c r="E192" s="303"/>
      <c r="F192" s="303"/>
      <c r="G192" s="303"/>
      <c r="H192" s="303"/>
      <c r="I192" s="303"/>
      <c r="J192" s="303"/>
      <c r="K192" s="303"/>
      <c r="L192" s="303"/>
      <c r="M192" s="303"/>
      <c r="N192" s="303"/>
      <c r="O192" s="303"/>
      <c r="P192" s="303"/>
      <c r="Q192" s="303"/>
      <c r="R192" s="303"/>
      <c r="S192" s="303"/>
      <c r="T192" s="303"/>
      <c r="U192" s="303"/>
      <c r="V192" s="303"/>
      <c r="W192" s="303"/>
    </row>
    <row r="193" spans="1:23">
      <c r="A193" s="302"/>
      <c r="B193" s="303"/>
      <c r="C193" s="303"/>
      <c r="D193" s="303"/>
      <c r="E193" s="303"/>
      <c r="F193" s="303"/>
      <c r="G193" s="303"/>
      <c r="H193" s="303"/>
      <c r="I193" s="303"/>
      <c r="J193" s="303"/>
      <c r="K193" s="303"/>
      <c r="L193" s="303"/>
      <c r="M193" s="303"/>
      <c r="N193" s="303"/>
      <c r="O193" s="303"/>
      <c r="P193" s="303"/>
      <c r="Q193" s="303"/>
      <c r="R193" s="303"/>
      <c r="S193" s="303"/>
      <c r="T193" s="303"/>
      <c r="U193" s="303"/>
      <c r="V193" s="303"/>
      <c r="W193" s="303"/>
    </row>
    <row r="194" spans="1:23">
      <c r="A194" s="302"/>
      <c r="B194" s="303"/>
      <c r="C194" s="303"/>
      <c r="D194" s="303"/>
      <c r="E194" s="303"/>
      <c r="F194" s="303"/>
      <c r="G194" s="303"/>
      <c r="H194" s="303"/>
      <c r="I194" s="303"/>
      <c r="J194" s="303"/>
      <c r="K194" s="303"/>
      <c r="L194" s="303"/>
      <c r="M194" s="303"/>
      <c r="N194" s="303"/>
      <c r="O194" s="303"/>
      <c r="P194" s="303"/>
      <c r="Q194" s="303"/>
      <c r="R194" s="303"/>
      <c r="S194" s="303"/>
      <c r="T194" s="303"/>
      <c r="U194" s="303"/>
      <c r="V194" s="303"/>
      <c r="W194" s="303"/>
    </row>
    <row r="195" spans="1:23">
      <c r="A195" s="302"/>
      <c r="B195" s="303"/>
      <c r="C195" s="303"/>
      <c r="D195" s="303"/>
      <c r="E195" s="303"/>
      <c r="F195" s="303"/>
      <c r="G195" s="303"/>
      <c r="H195" s="303"/>
      <c r="I195" s="303"/>
      <c r="J195" s="303"/>
      <c r="K195" s="303"/>
      <c r="L195" s="303"/>
      <c r="M195" s="303"/>
      <c r="N195" s="303"/>
      <c r="O195" s="303"/>
      <c r="P195" s="303"/>
      <c r="Q195" s="303"/>
      <c r="R195" s="303"/>
      <c r="S195" s="303"/>
      <c r="T195" s="303"/>
      <c r="U195" s="303"/>
      <c r="V195" s="303"/>
      <c r="W195" s="303"/>
    </row>
    <row r="196" spans="1:23">
      <c r="A196" s="302"/>
      <c r="B196" s="303"/>
      <c r="C196" s="303"/>
      <c r="D196" s="303"/>
      <c r="E196" s="303"/>
      <c r="F196" s="303"/>
      <c r="G196" s="303"/>
      <c r="H196" s="303"/>
      <c r="I196" s="303"/>
      <c r="J196" s="303"/>
      <c r="K196" s="303"/>
      <c r="L196" s="303"/>
      <c r="M196" s="303"/>
      <c r="N196" s="303"/>
      <c r="O196" s="303"/>
      <c r="P196" s="303"/>
      <c r="Q196" s="303"/>
      <c r="R196" s="303"/>
      <c r="S196" s="303"/>
      <c r="T196" s="303"/>
      <c r="U196" s="303"/>
      <c r="V196" s="303"/>
      <c r="W196" s="303"/>
    </row>
    <row r="197" spans="1:23">
      <c r="A197" s="302"/>
      <c r="B197" s="303"/>
      <c r="C197" s="303"/>
      <c r="D197" s="303"/>
      <c r="E197" s="303"/>
      <c r="F197" s="303"/>
      <c r="G197" s="303"/>
      <c r="H197" s="303"/>
      <c r="I197" s="303"/>
      <c r="J197" s="303"/>
      <c r="K197" s="303"/>
      <c r="L197" s="303"/>
      <c r="M197" s="303"/>
      <c r="N197" s="303"/>
      <c r="O197" s="303"/>
      <c r="P197" s="303"/>
      <c r="Q197" s="303"/>
      <c r="R197" s="303"/>
      <c r="S197" s="303"/>
      <c r="T197" s="303"/>
      <c r="U197" s="303"/>
      <c r="V197" s="303"/>
      <c r="W197" s="303"/>
    </row>
    <row r="198" spans="1:23">
      <c r="A198" s="302"/>
      <c r="B198" s="303"/>
      <c r="C198" s="303"/>
      <c r="D198" s="303"/>
      <c r="E198" s="303"/>
      <c r="F198" s="303"/>
      <c r="G198" s="303"/>
      <c r="H198" s="303"/>
      <c r="I198" s="303"/>
      <c r="J198" s="303"/>
      <c r="K198" s="303"/>
      <c r="L198" s="303"/>
      <c r="M198" s="303"/>
      <c r="N198" s="303"/>
      <c r="O198" s="303"/>
      <c r="P198" s="303"/>
      <c r="Q198" s="303"/>
      <c r="R198" s="303"/>
      <c r="S198" s="303"/>
      <c r="T198" s="303"/>
      <c r="U198" s="303"/>
      <c r="V198" s="303"/>
      <c r="W198" s="303"/>
    </row>
    <row r="199" spans="1:23">
      <c r="A199" s="302"/>
      <c r="B199" s="303"/>
      <c r="C199" s="303"/>
      <c r="D199" s="303"/>
      <c r="E199" s="303"/>
      <c r="F199" s="303"/>
      <c r="G199" s="303"/>
      <c r="H199" s="303"/>
      <c r="I199" s="303"/>
      <c r="J199" s="303"/>
      <c r="K199" s="303"/>
      <c r="L199" s="303"/>
      <c r="M199" s="303"/>
      <c r="N199" s="303"/>
      <c r="O199" s="303"/>
      <c r="P199" s="303"/>
      <c r="Q199" s="303"/>
      <c r="R199" s="303"/>
      <c r="S199" s="303"/>
      <c r="T199" s="303"/>
      <c r="U199" s="303"/>
      <c r="V199" s="303"/>
      <c r="W199" s="303"/>
    </row>
    <row r="200" spans="1:23">
      <c r="A200" s="302"/>
      <c r="B200" s="303"/>
      <c r="C200" s="303"/>
      <c r="D200" s="303"/>
      <c r="E200" s="303"/>
      <c r="F200" s="303"/>
      <c r="G200" s="303"/>
      <c r="H200" s="303"/>
      <c r="I200" s="303"/>
      <c r="J200" s="303"/>
      <c r="K200" s="303"/>
      <c r="L200" s="303"/>
      <c r="M200" s="303"/>
      <c r="N200" s="303"/>
      <c r="O200" s="303"/>
      <c r="P200" s="303"/>
      <c r="Q200" s="303"/>
      <c r="R200" s="303"/>
      <c r="S200" s="303"/>
      <c r="T200" s="303"/>
      <c r="U200" s="303"/>
      <c r="V200" s="303"/>
      <c r="W200" s="303"/>
    </row>
    <row r="201" spans="1:23">
      <c r="A201" s="302"/>
      <c r="B201" s="303"/>
      <c r="C201" s="303"/>
      <c r="D201" s="303"/>
      <c r="E201" s="303"/>
      <c r="F201" s="303"/>
      <c r="G201" s="303"/>
      <c r="H201" s="303"/>
      <c r="I201" s="303"/>
      <c r="J201" s="303"/>
      <c r="K201" s="303"/>
      <c r="L201" s="303"/>
      <c r="M201" s="303"/>
      <c r="N201" s="303"/>
      <c r="O201" s="303"/>
      <c r="P201" s="303"/>
      <c r="Q201" s="303"/>
      <c r="R201" s="303"/>
      <c r="S201" s="303"/>
      <c r="T201" s="303"/>
      <c r="U201" s="303"/>
      <c r="V201" s="303"/>
      <c r="W201" s="303"/>
    </row>
    <row r="202" spans="1:23">
      <c r="A202" s="302"/>
      <c r="B202" s="303"/>
      <c r="C202" s="303"/>
      <c r="D202" s="303"/>
      <c r="E202" s="303"/>
      <c r="F202" s="303"/>
      <c r="G202" s="303"/>
      <c r="H202" s="303"/>
      <c r="I202" s="303"/>
      <c r="J202" s="303"/>
      <c r="K202" s="303"/>
      <c r="L202" s="303"/>
      <c r="M202" s="303"/>
      <c r="N202" s="303"/>
      <c r="O202" s="303"/>
      <c r="P202" s="303"/>
      <c r="Q202" s="303"/>
      <c r="R202" s="303"/>
      <c r="S202" s="303"/>
      <c r="T202" s="303"/>
      <c r="U202" s="303"/>
      <c r="V202" s="303"/>
      <c r="W202" s="303"/>
    </row>
    <row r="203" spans="1:23">
      <c r="A203" s="302"/>
      <c r="B203" s="303"/>
      <c r="C203" s="303"/>
      <c r="D203" s="303"/>
      <c r="E203" s="303"/>
      <c r="F203" s="303"/>
      <c r="G203" s="303"/>
      <c r="H203" s="303"/>
      <c r="I203" s="303"/>
      <c r="J203" s="303"/>
      <c r="K203" s="303"/>
      <c r="L203" s="303"/>
      <c r="M203" s="303"/>
      <c r="N203" s="303"/>
      <c r="O203" s="303"/>
      <c r="P203" s="303"/>
      <c r="Q203" s="303"/>
      <c r="R203" s="303"/>
      <c r="S203" s="303"/>
      <c r="T203" s="303"/>
      <c r="U203" s="303"/>
      <c r="V203" s="303"/>
      <c r="W203" s="303"/>
    </row>
    <row r="204" spans="1:23">
      <c r="A204" s="302"/>
      <c r="B204" s="303"/>
      <c r="C204" s="303"/>
      <c r="D204" s="303"/>
      <c r="E204" s="303"/>
      <c r="F204" s="303"/>
      <c r="G204" s="303"/>
      <c r="H204" s="303"/>
      <c r="I204" s="303"/>
      <c r="J204" s="303"/>
      <c r="K204" s="303"/>
      <c r="L204" s="303"/>
      <c r="M204" s="303"/>
      <c r="N204" s="303"/>
      <c r="O204" s="303"/>
      <c r="P204" s="303"/>
      <c r="Q204" s="303"/>
      <c r="R204" s="303"/>
      <c r="S204" s="303"/>
      <c r="T204" s="303"/>
      <c r="U204" s="303"/>
      <c r="V204" s="303"/>
      <c r="W204" s="303"/>
    </row>
    <row r="205" spans="1:23">
      <c r="A205" s="302"/>
      <c r="B205" s="303"/>
      <c r="C205" s="303"/>
      <c r="D205" s="303"/>
      <c r="E205" s="303"/>
      <c r="F205" s="303"/>
      <c r="G205" s="303"/>
      <c r="H205" s="303"/>
      <c r="I205" s="303"/>
      <c r="J205" s="303"/>
      <c r="K205" s="303"/>
      <c r="L205" s="303"/>
      <c r="M205" s="303"/>
      <c r="N205" s="303"/>
      <c r="O205" s="303"/>
      <c r="P205" s="303"/>
      <c r="Q205" s="303"/>
      <c r="R205" s="303"/>
      <c r="S205" s="303"/>
      <c r="T205" s="303"/>
      <c r="U205" s="303"/>
      <c r="V205" s="303"/>
      <c r="W205" s="303"/>
    </row>
    <row r="206" spans="1:23">
      <c r="A206" s="302"/>
      <c r="B206" s="303"/>
      <c r="C206" s="303"/>
      <c r="D206" s="303"/>
      <c r="E206" s="303"/>
      <c r="F206" s="303"/>
      <c r="G206" s="303"/>
      <c r="H206" s="303"/>
      <c r="I206" s="303"/>
      <c r="J206" s="303"/>
      <c r="K206" s="303"/>
      <c r="L206" s="303"/>
      <c r="M206" s="303"/>
      <c r="N206" s="303"/>
      <c r="O206" s="303"/>
      <c r="P206" s="303"/>
      <c r="Q206" s="303"/>
      <c r="R206" s="303"/>
      <c r="S206" s="303"/>
      <c r="T206" s="303"/>
      <c r="U206" s="303"/>
      <c r="V206" s="303"/>
      <c r="W206" s="303"/>
    </row>
    <row r="207" spans="1:23">
      <c r="A207" s="302"/>
      <c r="B207" s="303"/>
      <c r="C207" s="303"/>
      <c r="D207" s="303"/>
      <c r="E207" s="303"/>
      <c r="F207" s="303"/>
      <c r="G207" s="303"/>
      <c r="H207" s="303"/>
      <c r="I207" s="303"/>
      <c r="J207" s="303"/>
      <c r="K207" s="303"/>
      <c r="L207" s="303"/>
      <c r="M207" s="303"/>
      <c r="N207" s="303"/>
      <c r="O207" s="303"/>
      <c r="P207" s="303"/>
      <c r="Q207" s="303"/>
      <c r="R207" s="303"/>
      <c r="S207" s="303"/>
      <c r="T207" s="303"/>
      <c r="U207" s="303"/>
      <c r="V207" s="303"/>
      <c r="W207" s="303"/>
    </row>
    <row r="208" spans="1:23">
      <c r="A208" s="302"/>
      <c r="B208" s="303"/>
      <c r="C208" s="303"/>
      <c r="D208" s="303"/>
      <c r="E208" s="303"/>
      <c r="F208" s="303"/>
      <c r="G208" s="303"/>
      <c r="H208" s="303"/>
      <c r="I208" s="303"/>
      <c r="J208" s="303"/>
      <c r="K208" s="303"/>
      <c r="L208" s="303"/>
      <c r="M208" s="303"/>
      <c r="N208" s="303"/>
      <c r="O208" s="303"/>
      <c r="P208" s="303"/>
      <c r="Q208" s="303"/>
      <c r="R208" s="303"/>
      <c r="S208" s="303"/>
      <c r="T208" s="303"/>
      <c r="U208" s="303"/>
      <c r="V208" s="303"/>
      <c r="W208" s="303"/>
    </row>
    <row r="209" spans="1:23">
      <c r="A209" s="302"/>
      <c r="B209" s="303"/>
      <c r="C209" s="303"/>
      <c r="D209" s="303"/>
      <c r="E209" s="303"/>
      <c r="F209" s="303"/>
      <c r="G209" s="303"/>
      <c r="H209" s="303"/>
      <c r="I209" s="303"/>
      <c r="J209" s="303"/>
      <c r="K209" s="303"/>
      <c r="L209" s="303"/>
      <c r="M209" s="303"/>
      <c r="N209" s="303"/>
      <c r="O209" s="303"/>
      <c r="P209" s="303"/>
      <c r="Q209" s="303"/>
      <c r="R209" s="303"/>
      <c r="S209" s="303"/>
      <c r="T209" s="303"/>
      <c r="U209" s="303"/>
      <c r="V209" s="303"/>
      <c r="W209" s="303"/>
    </row>
    <row r="210" spans="1:23">
      <c r="A210" s="302"/>
      <c r="B210" s="303"/>
      <c r="C210" s="303"/>
      <c r="D210" s="303"/>
      <c r="E210" s="303"/>
      <c r="F210" s="303"/>
      <c r="G210" s="303"/>
      <c r="H210" s="303"/>
      <c r="I210" s="303"/>
      <c r="J210" s="303"/>
      <c r="K210" s="303"/>
      <c r="L210" s="303"/>
      <c r="M210" s="303"/>
      <c r="N210" s="303"/>
      <c r="O210" s="303"/>
      <c r="P210" s="303"/>
      <c r="Q210" s="303"/>
      <c r="R210" s="303"/>
      <c r="S210" s="303"/>
      <c r="T210" s="303"/>
      <c r="U210" s="303"/>
      <c r="V210" s="303"/>
      <c r="W210" s="303"/>
    </row>
    <row r="211" spans="1:23">
      <c r="A211" s="302"/>
      <c r="B211" s="303"/>
      <c r="C211" s="303"/>
      <c r="D211" s="303"/>
      <c r="E211" s="303"/>
      <c r="F211" s="303"/>
      <c r="G211" s="303"/>
      <c r="H211" s="303"/>
      <c r="I211" s="303"/>
      <c r="J211" s="303"/>
      <c r="K211" s="303"/>
      <c r="L211" s="303"/>
      <c r="M211" s="303"/>
      <c r="N211" s="303"/>
      <c r="O211" s="303"/>
      <c r="P211" s="303"/>
      <c r="Q211" s="303"/>
      <c r="R211" s="303"/>
      <c r="S211" s="303"/>
      <c r="T211" s="303"/>
      <c r="U211" s="303"/>
      <c r="V211" s="303"/>
      <c r="W211" s="303"/>
    </row>
    <row r="212" spans="1:23">
      <c r="A212" s="302"/>
      <c r="B212" s="303"/>
      <c r="C212" s="303"/>
      <c r="D212" s="303"/>
      <c r="E212" s="303"/>
      <c r="F212" s="303"/>
      <c r="G212" s="303"/>
      <c r="H212" s="303"/>
      <c r="I212" s="303"/>
      <c r="J212" s="303"/>
      <c r="K212" s="303"/>
      <c r="L212" s="303"/>
      <c r="M212" s="303"/>
      <c r="N212" s="303"/>
      <c r="O212" s="303"/>
      <c r="P212" s="303"/>
      <c r="Q212" s="303"/>
      <c r="R212" s="303"/>
      <c r="S212" s="303"/>
      <c r="T212" s="303"/>
      <c r="U212" s="303"/>
      <c r="V212" s="303"/>
      <c r="W212" s="303"/>
    </row>
    <row r="213" spans="1:23">
      <c r="A213" s="302"/>
      <c r="B213" s="303"/>
      <c r="C213" s="303"/>
      <c r="D213" s="303"/>
      <c r="E213" s="303"/>
      <c r="F213" s="303"/>
      <c r="G213" s="303"/>
      <c r="H213" s="303"/>
      <c r="I213" s="303"/>
      <c r="J213" s="303"/>
      <c r="K213" s="303"/>
      <c r="L213" s="303"/>
      <c r="M213" s="303"/>
      <c r="N213" s="303"/>
      <c r="O213" s="303"/>
      <c r="P213" s="303"/>
      <c r="Q213" s="303"/>
      <c r="R213" s="303"/>
      <c r="S213" s="303"/>
      <c r="T213" s="303"/>
      <c r="U213" s="303"/>
      <c r="V213" s="303"/>
      <c r="W213" s="303"/>
    </row>
    <row r="214" spans="1:23">
      <c r="A214" s="302"/>
      <c r="B214" s="303"/>
      <c r="C214" s="303"/>
      <c r="D214" s="303"/>
      <c r="E214" s="303"/>
      <c r="F214" s="303"/>
      <c r="G214" s="303"/>
      <c r="H214" s="303"/>
      <c r="I214" s="303"/>
      <c r="J214" s="303"/>
      <c r="K214" s="303"/>
      <c r="L214" s="303"/>
      <c r="M214" s="303"/>
      <c r="N214" s="303"/>
      <c r="O214" s="303"/>
      <c r="P214" s="303"/>
      <c r="Q214" s="303"/>
      <c r="R214" s="303"/>
      <c r="S214" s="303"/>
      <c r="T214" s="303"/>
      <c r="U214" s="303"/>
      <c r="V214" s="303"/>
      <c r="W214" s="303"/>
    </row>
    <row r="215" spans="1:23">
      <c r="A215" s="302"/>
      <c r="B215" s="303"/>
      <c r="C215" s="303"/>
      <c r="D215" s="303"/>
      <c r="E215" s="303"/>
      <c r="F215" s="303"/>
      <c r="G215" s="303"/>
      <c r="H215" s="303"/>
      <c r="I215" s="303"/>
      <c r="J215" s="303"/>
      <c r="K215" s="303"/>
      <c r="L215" s="303"/>
      <c r="M215" s="303"/>
      <c r="N215" s="303"/>
      <c r="O215" s="303"/>
      <c r="P215" s="303"/>
      <c r="Q215" s="303"/>
      <c r="R215" s="303"/>
      <c r="S215" s="303"/>
      <c r="T215" s="303"/>
      <c r="U215" s="303"/>
      <c r="V215" s="303"/>
      <c r="W215" s="303"/>
    </row>
    <row r="216" spans="1:23">
      <c r="A216" s="302"/>
      <c r="B216" s="303"/>
      <c r="C216" s="303"/>
      <c r="D216" s="303"/>
      <c r="E216" s="303"/>
      <c r="F216" s="303"/>
      <c r="G216" s="303"/>
      <c r="H216" s="303"/>
      <c r="I216" s="303"/>
      <c r="J216" s="303"/>
      <c r="K216" s="303"/>
      <c r="L216" s="303"/>
      <c r="M216" s="303"/>
      <c r="N216" s="303"/>
      <c r="O216" s="303"/>
      <c r="P216" s="303"/>
      <c r="Q216" s="303"/>
      <c r="R216" s="303"/>
      <c r="S216" s="303"/>
      <c r="T216" s="303"/>
      <c r="U216" s="303"/>
      <c r="V216" s="303"/>
      <c r="W216" s="303"/>
    </row>
    <row r="217" spans="1:23">
      <c r="A217" s="302"/>
      <c r="B217" s="303"/>
      <c r="C217" s="303"/>
      <c r="D217" s="303"/>
      <c r="E217" s="303"/>
      <c r="F217" s="303"/>
      <c r="G217" s="303"/>
      <c r="H217" s="303"/>
      <c r="I217" s="303"/>
      <c r="J217" s="303"/>
      <c r="K217" s="303"/>
      <c r="L217" s="303"/>
      <c r="M217" s="303"/>
      <c r="N217" s="303"/>
      <c r="O217" s="303"/>
      <c r="P217" s="303"/>
      <c r="Q217" s="303"/>
      <c r="R217" s="303"/>
      <c r="S217" s="303"/>
      <c r="T217" s="303"/>
      <c r="U217" s="303"/>
      <c r="V217" s="303"/>
      <c r="W217" s="303"/>
    </row>
    <row r="218" spans="1:23">
      <c r="A218" s="302"/>
      <c r="B218" s="303"/>
      <c r="C218" s="303"/>
      <c r="D218" s="303"/>
      <c r="E218" s="303"/>
      <c r="F218" s="303"/>
      <c r="G218" s="303"/>
      <c r="H218" s="303"/>
      <c r="I218" s="303"/>
      <c r="J218" s="303"/>
      <c r="K218" s="303"/>
      <c r="L218" s="303"/>
      <c r="M218" s="303"/>
      <c r="N218" s="303"/>
      <c r="O218" s="303"/>
      <c r="P218" s="303"/>
      <c r="Q218" s="303"/>
      <c r="R218" s="303"/>
      <c r="S218" s="303"/>
      <c r="T218" s="303"/>
      <c r="U218" s="303"/>
      <c r="V218" s="303"/>
      <c r="W218" s="303"/>
    </row>
    <row r="219" spans="1:23">
      <c r="A219" s="302"/>
      <c r="B219" s="303"/>
      <c r="C219" s="303"/>
      <c r="D219" s="303"/>
      <c r="E219" s="303"/>
      <c r="F219" s="303"/>
      <c r="G219" s="303"/>
      <c r="H219" s="303"/>
      <c r="I219" s="303"/>
      <c r="J219" s="303"/>
      <c r="K219" s="303"/>
      <c r="L219" s="303"/>
      <c r="M219" s="303"/>
      <c r="N219" s="303"/>
      <c r="O219" s="303"/>
      <c r="P219" s="303"/>
      <c r="Q219" s="303"/>
      <c r="R219" s="303"/>
      <c r="S219" s="303"/>
      <c r="T219" s="303"/>
      <c r="U219" s="303"/>
      <c r="V219" s="303"/>
      <c r="W219" s="303"/>
    </row>
    <row r="220" spans="1:23">
      <c r="A220" s="302"/>
      <c r="B220" s="303"/>
      <c r="C220" s="303"/>
      <c r="D220" s="303"/>
      <c r="E220" s="303"/>
      <c r="F220" s="303"/>
      <c r="G220" s="303"/>
      <c r="H220" s="303"/>
      <c r="I220" s="303"/>
      <c r="J220" s="303"/>
      <c r="K220" s="303"/>
      <c r="L220" s="303"/>
      <c r="M220" s="303"/>
      <c r="N220" s="303"/>
      <c r="O220" s="303"/>
      <c r="P220" s="303"/>
      <c r="Q220" s="303"/>
      <c r="R220" s="303"/>
      <c r="S220" s="303"/>
      <c r="T220" s="303"/>
      <c r="U220" s="303"/>
      <c r="V220" s="303"/>
      <c r="W220" s="303"/>
    </row>
    <row r="221" spans="1:23">
      <c r="A221" s="302"/>
      <c r="B221" s="303"/>
      <c r="C221" s="303"/>
      <c r="D221" s="303"/>
      <c r="E221" s="303"/>
      <c r="F221" s="303"/>
      <c r="G221" s="303"/>
      <c r="H221" s="303"/>
      <c r="I221" s="303"/>
      <c r="J221" s="303"/>
      <c r="K221" s="303"/>
      <c r="L221" s="303"/>
      <c r="M221" s="303"/>
      <c r="N221" s="303"/>
      <c r="O221" s="303"/>
      <c r="P221" s="303"/>
      <c r="Q221" s="303"/>
      <c r="R221" s="303"/>
      <c r="S221" s="303"/>
      <c r="T221" s="303"/>
      <c r="U221" s="303"/>
      <c r="V221" s="303"/>
      <c r="W221" s="303"/>
    </row>
    <row r="222" spans="1:23">
      <c r="A222" s="302"/>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row>
    <row r="223" spans="1:23">
      <c r="A223" s="302"/>
      <c r="B223" s="303"/>
      <c r="C223" s="303"/>
      <c r="D223" s="303"/>
      <c r="E223" s="303"/>
      <c r="F223" s="303"/>
      <c r="G223" s="303"/>
      <c r="H223" s="303"/>
      <c r="I223" s="303"/>
      <c r="J223" s="303"/>
      <c r="K223" s="303"/>
      <c r="L223" s="303"/>
      <c r="M223" s="303"/>
      <c r="N223" s="303"/>
      <c r="O223" s="303"/>
      <c r="P223" s="303"/>
      <c r="Q223" s="303"/>
      <c r="R223" s="303"/>
      <c r="S223" s="303"/>
      <c r="T223" s="303"/>
      <c r="U223" s="303"/>
      <c r="V223" s="303"/>
      <c r="W223" s="303"/>
    </row>
    <row r="224" spans="1:23">
      <c r="A224" s="302"/>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row>
    <row r="225" spans="1:23">
      <c r="A225" s="302"/>
      <c r="B225" s="303"/>
      <c r="C225" s="303"/>
      <c r="D225" s="303"/>
      <c r="E225" s="303"/>
      <c r="F225" s="303"/>
      <c r="G225" s="303"/>
      <c r="H225" s="303"/>
      <c r="I225" s="303"/>
      <c r="J225" s="303"/>
      <c r="K225" s="303"/>
      <c r="L225" s="303"/>
      <c r="M225" s="303"/>
      <c r="N225" s="303"/>
      <c r="O225" s="303"/>
      <c r="P225" s="303"/>
      <c r="Q225" s="303"/>
      <c r="R225" s="303"/>
      <c r="S225" s="303"/>
      <c r="T225" s="303"/>
      <c r="U225" s="303"/>
      <c r="V225" s="303"/>
      <c r="W225" s="303"/>
    </row>
    <row r="226" spans="1:23">
      <c r="A226" s="302"/>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row>
    <row r="227" spans="1:23">
      <c r="A227" s="302"/>
      <c r="B227" s="303"/>
      <c r="C227" s="303"/>
      <c r="D227" s="303"/>
      <c r="E227" s="303"/>
      <c r="F227" s="303"/>
      <c r="G227" s="303"/>
      <c r="H227" s="303"/>
      <c r="I227" s="303"/>
      <c r="J227" s="303"/>
      <c r="K227" s="303"/>
      <c r="L227" s="303"/>
      <c r="M227" s="303"/>
      <c r="N227" s="303"/>
      <c r="O227" s="303"/>
      <c r="P227" s="303"/>
      <c r="Q227" s="303"/>
      <c r="R227" s="303"/>
      <c r="S227" s="303"/>
      <c r="T227" s="303"/>
      <c r="U227" s="303"/>
      <c r="V227" s="303"/>
      <c r="W227" s="303"/>
    </row>
    <row r="228" spans="1:23">
      <c r="A228" s="302"/>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row>
    <row r="229" spans="1:23">
      <c r="A229" s="302"/>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row>
    <row r="230" spans="1:23">
      <c r="A230" s="302"/>
      <c r="B230" s="303"/>
      <c r="C230" s="303"/>
      <c r="D230" s="303"/>
      <c r="E230" s="303"/>
      <c r="F230" s="303"/>
      <c r="G230" s="303"/>
      <c r="H230" s="303"/>
      <c r="I230" s="303"/>
      <c r="J230" s="303"/>
      <c r="K230" s="303"/>
      <c r="L230" s="303"/>
      <c r="M230" s="303"/>
      <c r="N230" s="303"/>
      <c r="O230" s="303"/>
      <c r="P230" s="303"/>
      <c r="Q230" s="303"/>
      <c r="R230" s="303"/>
      <c r="S230" s="303"/>
      <c r="T230" s="303"/>
      <c r="U230" s="303"/>
      <c r="V230" s="303"/>
      <c r="W230" s="303"/>
    </row>
    <row r="231" spans="1:23">
      <c r="A231" s="302"/>
      <c r="B231" s="303"/>
      <c r="C231" s="303"/>
      <c r="D231" s="303"/>
      <c r="E231" s="303"/>
      <c r="F231" s="303"/>
      <c r="G231" s="303"/>
      <c r="H231" s="303"/>
      <c r="I231" s="303"/>
      <c r="J231" s="303"/>
      <c r="K231" s="303"/>
      <c r="L231" s="303"/>
      <c r="M231" s="303"/>
      <c r="N231" s="303"/>
      <c r="O231" s="303"/>
      <c r="P231" s="303"/>
      <c r="Q231" s="303"/>
      <c r="R231" s="303"/>
      <c r="S231" s="303"/>
      <c r="T231" s="303"/>
      <c r="U231" s="303"/>
      <c r="V231" s="303"/>
      <c r="W231" s="303"/>
    </row>
    <row r="232" spans="1:23">
      <c r="A232" s="302"/>
      <c r="B232" s="303"/>
      <c r="C232" s="303"/>
      <c r="D232" s="303"/>
      <c r="E232" s="303"/>
      <c r="F232" s="303"/>
      <c r="G232" s="303"/>
      <c r="H232" s="303"/>
      <c r="I232" s="303"/>
      <c r="J232" s="303"/>
      <c r="K232" s="303"/>
      <c r="L232" s="303"/>
      <c r="M232" s="303"/>
      <c r="N232" s="303"/>
      <c r="O232" s="303"/>
      <c r="P232" s="303"/>
      <c r="Q232" s="303"/>
      <c r="R232" s="303"/>
      <c r="S232" s="303"/>
      <c r="T232" s="303"/>
      <c r="U232" s="303"/>
      <c r="V232" s="303"/>
      <c r="W232" s="303"/>
    </row>
    <row r="233" spans="1:23">
      <c r="A233" s="302"/>
      <c r="B233" s="303"/>
      <c r="C233" s="303"/>
      <c r="D233" s="303"/>
      <c r="E233" s="303"/>
      <c r="F233" s="303"/>
      <c r="G233" s="303"/>
      <c r="H233" s="303"/>
      <c r="I233" s="303"/>
      <c r="J233" s="303"/>
      <c r="K233" s="303"/>
      <c r="L233" s="303"/>
      <c r="M233" s="303"/>
      <c r="N233" s="303"/>
      <c r="O233" s="303"/>
      <c r="P233" s="303"/>
      <c r="Q233" s="303"/>
      <c r="R233" s="303"/>
      <c r="S233" s="303"/>
      <c r="T233" s="303"/>
      <c r="U233" s="303"/>
      <c r="V233" s="303"/>
      <c r="W233" s="303"/>
    </row>
    <row r="234" spans="1:23">
      <c r="A234" s="302"/>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row>
    <row r="235" spans="1:23">
      <c r="A235" s="302"/>
      <c r="B235" s="303"/>
      <c r="C235" s="303"/>
      <c r="D235" s="303"/>
      <c r="E235" s="303"/>
      <c r="F235" s="303"/>
      <c r="G235" s="303"/>
      <c r="H235" s="303"/>
      <c r="I235" s="303"/>
      <c r="J235" s="303"/>
      <c r="K235" s="303"/>
      <c r="L235" s="303"/>
      <c r="M235" s="303"/>
      <c r="N235" s="303"/>
      <c r="O235" s="303"/>
      <c r="P235" s="303"/>
      <c r="Q235" s="303"/>
      <c r="R235" s="303"/>
      <c r="S235" s="303"/>
      <c r="T235" s="303"/>
      <c r="U235" s="303"/>
      <c r="V235" s="303"/>
      <c r="W235" s="303"/>
    </row>
    <row r="236" spans="1:23">
      <c r="A236" s="302"/>
      <c r="B236" s="303"/>
      <c r="C236" s="303"/>
      <c r="D236" s="303"/>
      <c r="E236" s="303"/>
      <c r="F236" s="303"/>
      <c r="G236" s="303"/>
      <c r="H236" s="303"/>
      <c r="I236" s="303"/>
      <c r="J236" s="303"/>
      <c r="K236" s="303"/>
      <c r="L236" s="303"/>
      <c r="M236" s="303"/>
      <c r="N236" s="303"/>
      <c r="O236" s="303"/>
      <c r="P236" s="303"/>
      <c r="Q236" s="303"/>
      <c r="R236" s="303"/>
      <c r="S236" s="303"/>
      <c r="T236" s="303"/>
      <c r="U236" s="303"/>
      <c r="V236" s="303"/>
      <c r="W236" s="303"/>
    </row>
    <row r="237" spans="1:23">
      <c r="A237" s="302"/>
      <c r="B237" s="303"/>
      <c r="C237" s="303"/>
      <c r="D237" s="303"/>
      <c r="E237" s="303"/>
      <c r="F237" s="303"/>
      <c r="G237" s="303"/>
      <c r="H237" s="303"/>
      <c r="I237" s="303"/>
      <c r="J237" s="303"/>
      <c r="K237" s="303"/>
      <c r="L237" s="303"/>
      <c r="M237" s="303"/>
      <c r="N237" s="303"/>
      <c r="O237" s="303"/>
      <c r="P237" s="303"/>
      <c r="Q237" s="303"/>
      <c r="R237" s="303"/>
      <c r="S237" s="303"/>
      <c r="T237" s="303"/>
      <c r="U237" s="303"/>
      <c r="V237" s="303"/>
      <c r="W237" s="303"/>
    </row>
    <row r="238" spans="1:23">
      <c r="A238" s="302"/>
      <c r="B238" s="303"/>
      <c r="C238" s="303"/>
      <c r="D238" s="303"/>
      <c r="E238" s="303"/>
      <c r="F238" s="303"/>
      <c r="G238" s="303"/>
      <c r="H238" s="303"/>
      <c r="I238" s="303"/>
      <c r="J238" s="303"/>
      <c r="K238" s="303"/>
      <c r="L238" s="303"/>
      <c r="M238" s="303"/>
      <c r="N238" s="303"/>
      <c r="O238" s="303"/>
      <c r="P238" s="303"/>
      <c r="Q238" s="303"/>
      <c r="R238" s="303"/>
      <c r="S238" s="303"/>
      <c r="T238" s="303"/>
      <c r="U238" s="303"/>
      <c r="V238" s="303"/>
      <c r="W238" s="303"/>
    </row>
    <row r="239" spans="1:23">
      <c r="A239" s="302"/>
      <c r="B239" s="303"/>
      <c r="C239" s="303"/>
      <c r="D239" s="303"/>
      <c r="E239" s="303"/>
      <c r="F239" s="303"/>
      <c r="G239" s="303"/>
      <c r="H239" s="303"/>
      <c r="I239" s="303"/>
      <c r="J239" s="303"/>
      <c r="K239" s="303"/>
      <c r="L239" s="303"/>
      <c r="M239" s="303"/>
      <c r="N239" s="303"/>
      <c r="O239" s="303"/>
      <c r="P239" s="303"/>
      <c r="Q239" s="303"/>
      <c r="R239" s="303"/>
      <c r="S239" s="303"/>
      <c r="T239" s="303"/>
      <c r="U239" s="303"/>
      <c r="V239" s="303"/>
      <c r="W239" s="303"/>
    </row>
    <row r="240" spans="1:23">
      <c r="A240" s="302"/>
      <c r="B240" s="303"/>
      <c r="C240" s="303"/>
      <c r="D240" s="303"/>
      <c r="E240" s="303"/>
      <c r="F240" s="303"/>
      <c r="G240" s="303"/>
      <c r="H240" s="303"/>
      <c r="I240" s="303"/>
      <c r="J240" s="303"/>
      <c r="K240" s="303"/>
      <c r="L240" s="303"/>
      <c r="M240" s="303"/>
      <c r="N240" s="303"/>
      <c r="O240" s="303"/>
      <c r="P240" s="303"/>
      <c r="Q240" s="303"/>
      <c r="R240" s="303"/>
      <c r="S240" s="303"/>
      <c r="T240" s="303"/>
      <c r="U240" s="303"/>
      <c r="V240" s="303"/>
      <c r="W240" s="303"/>
    </row>
    <row r="241" spans="1:23">
      <c r="A241" s="302"/>
      <c r="B241" s="303"/>
      <c r="C241" s="303"/>
      <c r="D241" s="303"/>
      <c r="E241" s="303"/>
      <c r="F241" s="303"/>
      <c r="G241" s="303"/>
      <c r="H241" s="303"/>
      <c r="I241" s="303"/>
      <c r="J241" s="303"/>
      <c r="K241" s="303"/>
      <c r="L241" s="303"/>
      <c r="M241" s="303"/>
      <c r="N241" s="303"/>
      <c r="O241" s="303"/>
      <c r="P241" s="303"/>
      <c r="Q241" s="303"/>
      <c r="R241" s="303"/>
      <c r="S241" s="303"/>
      <c r="T241" s="303"/>
      <c r="U241" s="303"/>
      <c r="V241" s="303"/>
      <c r="W241" s="303"/>
    </row>
    <row r="242" spans="1:23">
      <c r="A242" s="302"/>
      <c r="B242" s="303"/>
      <c r="C242" s="303"/>
      <c r="D242" s="303"/>
      <c r="E242" s="303"/>
      <c r="F242" s="303"/>
      <c r="G242" s="303"/>
      <c r="H242" s="303"/>
      <c r="I242" s="303"/>
      <c r="J242" s="303"/>
      <c r="K242" s="303"/>
      <c r="L242" s="303"/>
      <c r="M242" s="303"/>
      <c r="N242" s="303"/>
      <c r="O242" s="303"/>
      <c r="P242" s="303"/>
      <c r="Q242" s="303"/>
      <c r="R242" s="303"/>
      <c r="S242" s="303"/>
      <c r="T242" s="303"/>
      <c r="U242" s="303"/>
      <c r="V242" s="303"/>
      <c r="W242" s="303"/>
    </row>
    <row r="243" spans="1:23">
      <c r="A243" s="302"/>
      <c r="B243" s="303"/>
      <c r="C243" s="303"/>
      <c r="D243" s="303"/>
      <c r="E243" s="303"/>
      <c r="F243" s="303"/>
      <c r="G243" s="303"/>
      <c r="H243" s="303"/>
      <c r="I243" s="303"/>
      <c r="J243" s="303"/>
      <c r="K243" s="303"/>
      <c r="L243" s="303"/>
      <c r="M243" s="303"/>
      <c r="N243" s="303"/>
      <c r="O243" s="303"/>
      <c r="P243" s="303"/>
      <c r="Q243" s="303"/>
      <c r="R243" s="303"/>
      <c r="S243" s="303"/>
      <c r="T243" s="303"/>
      <c r="U243" s="303"/>
      <c r="V243" s="303"/>
      <c r="W243" s="303"/>
    </row>
    <row r="244" spans="1:23">
      <c r="A244" s="302"/>
      <c r="B244" s="303"/>
      <c r="C244" s="303"/>
      <c r="D244" s="303"/>
      <c r="E244" s="303"/>
      <c r="F244" s="303"/>
      <c r="G244" s="303"/>
      <c r="H244" s="303"/>
      <c r="I244" s="303"/>
      <c r="J244" s="303"/>
      <c r="K244" s="303"/>
      <c r="L244" s="303"/>
      <c r="M244" s="303"/>
      <c r="N244" s="303"/>
      <c r="O244" s="303"/>
      <c r="P244" s="303"/>
      <c r="Q244" s="303"/>
      <c r="R244" s="303"/>
      <c r="S244" s="303"/>
      <c r="T244" s="303"/>
      <c r="U244" s="303"/>
      <c r="V244" s="303"/>
      <c r="W244" s="303"/>
    </row>
    <row r="245" spans="1:23">
      <c r="A245" s="302"/>
      <c r="B245" s="303"/>
      <c r="C245" s="303"/>
      <c r="D245" s="303"/>
      <c r="E245" s="303"/>
      <c r="F245" s="303"/>
      <c r="G245" s="303"/>
      <c r="H245" s="303"/>
      <c r="I245" s="303"/>
      <c r="J245" s="303"/>
      <c r="K245" s="303"/>
      <c r="L245" s="303"/>
      <c r="M245" s="303"/>
      <c r="N245" s="303"/>
      <c r="O245" s="303"/>
      <c r="P245" s="303"/>
      <c r="Q245" s="303"/>
      <c r="R245" s="303"/>
      <c r="S245" s="303"/>
      <c r="T245" s="303"/>
      <c r="U245" s="303"/>
      <c r="V245" s="303"/>
      <c r="W245" s="303"/>
    </row>
    <row r="246" spans="1:23">
      <c r="A246" s="302"/>
      <c r="B246" s="303"/>
      <c r="C246" s="303"/>
      <c r="D246" s="303"/>
      <c r="E246" s="303"/>
      <c r="F246" s="303"/>
      <c r="G246" s="303"/>
      <c r="H246" s="303"/>
      <c r="I246" s="303"/>
      <c r="J246" s="303"/>
      <c r="K246" s="303"/>
      <c r="L246" s="303"/>
      <c r="M246" s="303"/>
      <c r="N246" s="303"/>
      <c r="O246" s="303"/>
      <c r="P246" s="303"/>
      <c r="Q246" s="303"/>
      <c r="R246" s="303"/>
      <c r="S246" s="303"/>
      <c r="T246" s="303"/>
      <c r="U246" s="303"/>
      <c r="V246" s="303"/>
      <c r="W246" s="303"/>
    </row>
    <row r="247" spans="1:23">
      <c r="A247" s="302"/>
      <c r="B247" s="303"/>
      <c r="C247" s="303"/>
      <c r="D247" s="303"/>
      <c r="E247" s="303"/>
      <c r="F247" s="303"/>
      <c r="G247" s="303"/>
      <c r="H247" s="303"/>
      <c r="I247" s="303"/>
      <c r="J247" s="303"/>
      <c r="K247" s="303"/>
      <c r="L247" s="303"/>
      <c r="M247" s="303"/>
      <c r="N247" s="303"/>
      <c r="O247" s="303"/>
      <c r="P247" s="303"/>
      <c r="Q247" s="303"/>
      <c r="R247" s="303"/>
      <c r="S247" s="303"/>
      <c r="T247" s="303"/>
      <c r="U247" s="303"/>
      <c r="V247" s="303"/>
      <c r="W247" s="303"/>
    </row>
    <row r="248" spans="1:23">
      <c r="A248" s="302"/>
      <c r="B248" s="303"/>
      <c r="C248" s="303"/>
      <c r="D248" s="303"/>
      <c r="E248" s="303"/>
      <c r="F248" s="303"/>
      <c r="G248" s="303"/>
      <c r="H248" s="303"/>
      <c r="I248" s="303"/>
      <c r="J248" s="303"/>
      <c r="K248" s="303"/>
      <c r="L248" s="303"/>
      <c r="M248" s="303"/>
      <c r="N248" s="303"/>
      <c r="O248" s="303"/>
      <c r="P248" s="303"/>
      <c r="Q248" s="303"/>
      <c r="R248" s="303"/>
      <c r="S248" s="303"/>
      <c r="T248" s="303"/>
      <c r="U248" s="303"/>
      <c r="V248" s="303"/>
      <c r="W248" s="303"/>
    </row>
    <row r="249" spans="1:23">
      <c r="A249" s="302"/>
      <c r="B249" s="303"/>
      <c r="C249" s="303"/>
      <c r="D249" s="303"/>
      <c r="E249" s="303"/>
      <c r="F249" s="303"/>
      <c r="G249" s="303"/>
      <c r="H249" s="303"/>
      <c r="I249" s="303"/>
      <c r="J249" s="303"/>
      <c r="K249" s="303"/>
      <c r="L249" s="303"/>
      <c r="M249" s="303"/>
      <c r="N249" s="303"/>
      <c r="O249" s="303"/>
      <c r="P249" s="303"/>
      <c r="Q249" s="303"/>
      <c r="R249" s="303"/>
      <c r="S249" s="303"/>
      <c r="T249" s="303"/>
      <c r="U249" s="303"/>
      <c r="V249" s="303"/>
      <c r="W249" s="303"/>
    </row>
    <row r="250" spans="1:23">
      <c r="A250" s="302"/>
      <c r="B250" s="303"/>
      <c r="C250" s="303"/>
      <c r="D250" s="303"/>
      <c r="E250" s="303"/>
      <c r="F250" s="303"/>
      <c r="G250" s="303"/>
      <c r="H250" s="303"/>
      <c r="I250" s="303"/>
      <c r="J250" s="303"/>
      <c r="K250" s="303"/>
      <c r="L250" s="303"/>
      <c r="M250" s="303"/>
      <c r="N250" s="303"/>
      <c r="O250" s="303"/>
      <c r="P250" s="303"/>
      <c r="Q250" s="303"/>
      <c r="R250" s="303"/>
      <c r="S250" s="303"/>
      <c r="T250" s="303"/>
      <c r="U250" s="303"/>
      <c r="V250" s="303"/>
      <c r="W250" s="303"/>
    </row>
    <row r="251" spans="1:23">
      <c r="A251" s="302"/>
      <c r="B251" s="303"/>
      <c r="C251" s="303"/>
      <c r="D251" s="303"/>
      <c r="E251" s="303"/>
      <c r="F251" s="303"/>
      <c r="G251" s="303"/>
      <c r="H251" s="303"/>
      <c r="I251" s="303"/>
      <c r="J251" s="303"/>
      <c r="K251" s="303"/>
      <c r="L251" s="303"/>
      <c r="M251" s="303"/>
      <c r="N251" s="303"/>
      <c r="O251" s="303"/>
      <c r="P251" s="303"/>
      <c r="Q251" s="303"/>
      <c r="R251" s="303"/>
      <c r="S251" s="303"/>
      <c r="T251" s="303"/>
      <c r="U251" s="303"/>
      <c r="V251" s="303"/>
      <c r="W251" s="303"/>
    </row>
    <row r="252" spans="1:23">
      <c r="A252" s="302"/>
      <c r="B252" s="303"/>
      <c r="C252" s="303"/>
      <c r="D252" s="303"/>
      <c r="E252" s="303"/>
      <c r="F252" s="303"/>
      <c r="G252" s="303"/>
      <c r="H252" s="303"/>
      <c r="I252" s="303"/>
      <c r="J252" s="303"/>
      <c r="K252" s="303"/>
      <c r="L252" s="303"/>
      <c r="M252" s="303"/>
      <c r="N252" s="303"/>
      <c r="O252" s="303"/>
      <c r="P252" s="303"/>
      <c r="Q252" s="303"/>
      <c r="R252" s="303"/>
      <c r="S252" s="303"/>
      <c r="T252" s="303"/>
      <c r="U252" s="303"/>
      <c r="V252" s="303"/>
      <c r="W252" s="303"/>
    </row>
    <row r="253" spans="1:23">
      <c r="A253" s="302"/>
      <c r="B253" s="303"/>
      <c r="C253" s="303"/>
      <c r="D253" s="303"/>
      <c r="E253" s="303"/>
      <c r="F253" s="303"/>
      <c r="G253" s="303"/>
      <c r="H253" s="303"/>
      <c r="I253" s="303"/>
      <c r="J253" s="303"/>
      <c r="K253" s="303"/>
      <c r="L253" s="303"/>
      <c r="M253" s="303"/>
      <c r="N253" s="303"/>
      <c r="O253" s="303"/>
      <c r="P253" s="303"/>
      <c r="Q253" s="303"/>
      <c r="R253" s="303"/>
      <c r="S253" s="303"/>
      <c r="T253" s="303"/>
      <c r="U253" s="303"/>
      <c r="V253" s="303"/>
      <c r="W253" s="303"/>
    </row>
    <row r="254" spans="1:23">
      <c r="A254" s="302"/>
      <c r="B254" s="303"/>
      <c r="C254" s="303"/>
      <c r="D254" s="303"/>
      <c r="E254" s="303"/>
      <c r="F254" s="303"/>
      <c r="G254" s="303"/>
      <c r="H254" s="303"/>
      <c r="I254" s="303"/>
      <c r="J254" s="303"/>
      <c r="K254" s="303"/>
      <c r="L254" s="303"/>
      <c r="M254" s="303"/>
      <c r="N254" s="303"/>
      <c r="O254" s="303"/>
      <c r="P254" s="303"/>
      <c r="Q254" s="303"/>
      <c r="R254" s="303"/>
      <c r="S254" s="303"/>
      <c r="T254" s="303"/>
      <c r="U254" s="303"/>
      <c r="V254" s="303"/>
      <c r="W254" s="303"/>
    </row>
    <row r="255" spans="1:23">
      <c r="A255" s="302"/>
      <c r="B255" s="303"/>
      <c r="C255" s="303"/>
      <c r="D255" s="303"/>
      <c r="E255" s="303"/>
      <c r="F255" s="303"/>
      <c r="G255" s="303"/>
      <c r="H255" s="303"/>
      <c r="I255" s="303"/>
      <c r="J255" s="303"/>
      <c r="K255" s="303"/>
      <c r="L255" s="303"/>
      <c r="M255" s="303"/>
      <c r="N255" s="303"/>
      <c r="O255" s="303"/>
      <c r="P255" s="303"/>
      <c r="Q255" s="303"/>
      <c r="R255" s="303"/>
      <c r="S255" s="303"/>
      <c r="T255" s="303"/>
      <c r="U255" s="303"/>
      <c r="V255" s="303"/>
      <c r="W255" s="303"/>
    </row>
    <row r="256" spans="1:23">
      <c r="A256" s="302"/>
      <c r="B256" s="303"/>
      <c r="C256" s="303"/>
      <c r="D256" s="303"/>
      <c r="E256" s="303"/>
      <c r="F256" s="303"/>
      <c r="G256" s="303"/>
      <c r="H256" s="303"/>
      <c r="I256" s="303"/>
      <c r="J256" s="303"/>
      <c r="K256" s="303"/>
      <c r="L256" s="303"/>
      <c r="M256" s="303"/>
      <c r="N256" s="303"/>
      <c r="O256" s="303"/>
      <c r="P256" s="303"/>
      <c r="Q256" s="303"/>
      <c r="R256" s="303"/>
      <c r="S256" s="303"/>
      <c r="T256" s="303"/>
      <c r="U256" s="303"/>
      <c r="V256" s="303"/>
      <c r="W256" s="303"/>
    </row>
    <row r="257" spans="1:23">
      <c r="A257" s="302"/>
      <c r="B257" s="303"/>
      <c r="C257" s="303"/>
      <c r="D257" s="303"/>
      <c r="E257" s="303"/>
      <c r="F257" s="303"/>
      <c r="G257" s="303"/>
      <c r="H257" s="303"/>
      <c r="I257" s="303"/>
      <c r="J257" s="303"/>
      <c r="K257" s="303"/>
      <c r="L257" s="303"/>
      <c r="M257" s="303"/>
      <c r="N257" s="303"/>
      <c r="O257" s="303"/>
      <c r="P257" s="303"/>
      <c r="Q257" s="303"/>
      <c r="R257" s="303"/>
      <c r="S257" s="303"/>
      <c r="T257" s="303"/>
      <c r="U257" s="303"/>
      <c r="V257" s="303"/>
      <c r="W257" s="303"/>
    </row>
    <row r="258" spans="1:23">
      <c r="A258" s="302"/>
      <c r="B258" s="303"/>
      <c r="C258" s="303"/>
      <c r="D258" s="303"/>
      <c r="E258" s="303"/>
      <c r="F258" s="303"/>
      <c r="G258" s="303"/>
      <c r="H258" s="303"/>
      <c r="I258" s="303"/>
      <c r="J258" s="303"/>
      <c r="K258" s="303"/>
      <c r="L258" s="303"/>
      <c r="M258" s="303"/>
      <c r="N258" s="303"/>
      <c r="O258" s="303"/>
      <c r="P258" s="303"/>
      <c r="Q258" s="303"/>
      <c r="R258" s="303"/>
      <c r="S258" s="303"/>
      <c r="T258" s="303"/>
      <c r="U258" s="303"/>
      <c r="V258" s="303"/>
      <c r="W258" s="303"/>
    </row>
    <row r="259" spans="1:23">
      <c r="A259" s="302"/>
      <c r="B259" s="303"/>
      <c r="C259" s="303"/>
      <c r="D259" s="303"/>
      <c r="E259" s="303"/>
      <c r="F259" s="303"/>
      <c r="G259" s="303"/>
      <c r="H259" s="303"/>
      <c r="I259" s="303"/>
      <c r="J259" s="303"/>
      <c r="K259" s="303"/>
      <c r="L259" s="303"/>
      <c r="M259" s="303"/>
      <c r="N259" s="303"/>
      <c r="O259" s="303"/>
      <c r="P259" s="303"/>
      <c r="Q259" s="303"/>
      <c r="R259" s="303"/>
      <c r="S259" s="303"/>
      <c r="T259" s="303"/>
      <c r="U259" s="303"/>
      <c r="V259" s="303"/>
      <c r="W259" s="303"/>
    </row>
    <row r="260" spans="1:23">
      <c r="A260" s="302"/>
      <c r="B260" s="303"/>
      <c r="C260" s="303"/>
      <c r="D260" s="303"/>
      <c r="E260" s="303"/>
      <c r="F260" s="303"/>
      <c r="G260" s="303"/>
      <c r="H260" s="303"/>
      <c r="I260" s="303"/>
      <c r="J260" s="303"/>
      <c r="K260" s="303"/>
      <c r="L260" s="303"/>
      <c r="M260" s="303"/>
      <c r="N260" s="303"/>
      <c r="O260" s="303"/>
      <c r="P260" s="303"/>
      <c r="Q260" s="303"/>
      <c r="R260" s="303"/>
      <c r="S260" s="303"/>
      <c r="T260" s="303"/>
      <c r="U260" s="303"/>
      <c r="V260" s="303"/>
      <c r="W260" s="303"/>
    </row>
    <row r="261" spans="1:23">
      <c r="A261" s="302"/>
      <c r="B261" s="303"/>
      <c r="C261" s="303"/>
      <c r="D261" s="303"/>
      <c r="E261" s="303"/>
      <c r="F261" s="303"/>
      <c r="G261" s="303"/>
      <c r="H261" s="303"/>
      <c r="I261" s="303"/>
      <c r="J261" s="303"/>
      <c r="K261" s="303"/>
      <c r="L261" s="303"/>
      <c r="M261" s="303"/>
      <c r="N261" s="303"/>
      <c r="O261" s="303"/>
      <c r="P261" s="303"/>
      <c r="Q261" s="303"/>
      <c r="R261" s="303"/>
      <c r="S261" s="303"/>
      <c r="T261" s="303"/>
      <c r="U261" s="303"/>
      <c r="V261" s="303"/>
      <c r="W261" s="303"/>
    </row>
    <row r="262" spans="1:23">
      <c r="A262" s="302"/>
      <c r="B262" s="303"/>
      <c r="C262" s="303"/>
      <c r="D262" s="303"/>
      <c r="E262" s="303"/>
      <c r="F262" s="303"/>
      <c r="G262" s="303"/>
      <c r="H262" s="303"/>
      <c r="I262" s="303"/>
      <c r="J262" s="303"/>
      <c r="K262" s="303"/>
      <c r="L262" s="303"/>
      <c r="M262" s="303"/>
      <c r="N262" s="303"/>
      <c r="O262" s="303"/>
      <c r="P262" s="303"/>
      <c r="Q262" s="303"/>
      <c r="R262" s="303"/>
      <c r="S262" s="303"/>
      <c r="T262" s="303"/>
      <c r="U262" s="303"/>
      <c r="V262" s="303"/>
      <c r="W262" s="303"/>
    </row>
    <row r="263" spans="1:23">
      <c r="A263" s="302"/>
      <c r="B263" s="303"/>
      <c r="C263" s="303"/>
      <c r="D263" s="303"/>
      <c r="E263" s="303"/>
      <c r="F263" s="303"/>
      <c r="G263" s="303"/>
      <c r="H263" s="303"/>
      <c r="I263" s="303"/>
      <c r="J263" s="303"/>
      <c r="K263" s="303"/>
      <c r="L263" s="303"/>
      <c r="M263" s="303"/>
      <c r="N263" s="303"/>
      <c r="O263" s="303"/>
      <c r="P263" s="303"/>
      <c r="Q263" s="303"/>
      <c r="R263" s="303"/>
      <c r="S263" s="303"/>
      <c r="T263" s="303"/>
      <c r="U263" s="303"/>
      <c r="V263" s="303"/>
      <c r="W263" s="303"/>
    </row>
    <row r="264" spans="1:23">
      <c r="A264" s="302"/>
      <c r="B264" s="303"/>
      <c r="C264" s="303"/>
      <c r="D264" s="303"/>
      <c r="E264" s="303"/>
      <c r="F264" s="303"/>
      <c r="G264" s="303"/>
      <c r="H264" s="303"/>
      <c r="I264" s="303"/>
      <c r="J264" s="303"/>
      <c r="K264" s="303"/>
      <c r="L264" s="303"/>
      <c r="M264" s="303"/>
      <c r="N264" s="303"/>
      <c r="O264" s="303"/>
      <c r="P264" s="303"/>
      <c r="Q264" s="303"/>
      <c r="R264" s="303"/>
      <c r="S264" s="303"/>
      <c r="T264" s="303"/>
      <c r="U264" s="303"/>
      <c r="V264" s="303"/>
      <c r="W264" s="303"/>
    </row>
    <row r="265" spans="1:23">
      <c r="A265" s="302"/>
      <c r="B265" s="303"/>
      <c r="C265" s="303"/>
      <c r="D265" s="303"/>
      <c r="E265" s="303"/>
      <c r="F265" s="303"/>
      <c r="G265" s="303"/>
      <c r="H265" s="303"/>
      <c r="I265" s="303"/>
      <c r="J265" s="303"/>
      <c r="K265" s="303"/>
      <c r="L265" s="303"/>
      <c r="M265" s="303"/>
      <c r="N265" s="303"/>
      <c r="O265" s="303"/>
      <c r="P265" s="303"/>
      <c r="Q265" s="303"/>
      <c r="R265" s="303"/>
      <c r="S265" s="303"/>
      <c r="T265" s="303"/>
      <c r="U265" s="303"/>
      <c r="V265" s="303"/>
      <c r="W265" s="303"/>
    </row>
    <row r="266" spans="1:23">
      <c r="A266" s="302"/>
      <c r="B266" s="303"/>
      <c r="C266" s="303"/>
      <c r="D266" s="303"/>
      <c r="E266" s="303"/>
      <c r="F266" s="303"/>
      <c r="G266" s="303"/>
      <c r="H266" s="303"/>
      <c r="I266" s="303"/>
      <c r="J266" s="303"/>
      <c r="K266" s="303"/>
      <c r="L266" s="303"/>
      <c r="M266" s="303"/>
      <c r="N266" s="303"/>
      <c r="O266" s="303"/>
      <c r="P266" s="303"/>
      <c r="Q266" s="303"/>
      <c r="R266" s="303"/>
      <c r="S266" s="303"/>
      <c r="T266" s="303"/>
      <c r="U266" s="303"/>
      <c r="V266" s="303"/>
      <c r="W266" s="303"/>
    </row>
    <row r="267" spans="1:23">
      <c r="A267" s="302"/>
      <c r="B267" s="303"/>
      <c r="C267" s="303"/>
      <c r="D267" s="303"/>
      <c r="E267" s="303"/>
      <c r="F267" s="303"/>
      <c r="G267" s="303"/>
      <c r="H267" s="303"/>
      <c r="I267" s="303"/>
      <c r="J267" s="303"/>
      <c r="K267" s="303"/>
      <c r="L267" s="303"/>
      <c r="M267" s="303"/>
      <c r="N267" s="303"/>
      <c r="O267" s="303"/>
      <c r="P267" s="303"/>
      <c r="Q267" s="303"/>
      <c r="R267" s="303"/>
      <c r="S267" s="303"/>
      <c r="T267" s="303"/>
      <c r="U267" s="303"/>
      <c r="V267" s="303"/>
      <c r="W267" s="303"/>
    </row>
    <row r="268" spans="1:23">
      <c r="A268" s="302"/>
      <c r="B268" s="303"/>
      <c r="C268" s="303"/>
      <c r="D268" s="303"/>
      <c r="E268" s="303"/>
      <c r="F268" s="303"/>
      <c r="G268" s="303"/>
      <c r="H268" s="303"/>
      <c r="I268" s="303"/>
      <c r="J268" s="303"/>
      <c r="K268" s="303"/>
      <c r="L268" s="303"/>
      <c r="M268" s="303"/>
      <c r="N268" s="303"/>
      <c r="O268" s="303"/>
      <c r="P268" s="303"/>
      <c r="Q268" s="303"/>
      <c r="R268" s="303"/>
      <c r="S268" s="303"/>
      <c r="T268" s="303"/>
      <c r="U268" s="303"/>
      <c r="V268" s="303"/>
      <c r="W268" s="303"/>
    </row>
    <row r="269" spans="1:23">
      <c r="A269" s="302"/>
      <c r="B269" s="303"/>
      <c r="C269" s="303"/>
      <c r="D269" s="303"/>
      <c r="E269" s="303"/>
      <c r="F269" s="303"/>
      <c r="G269" s="303"/>
      <c r="H269" s="303"/>
      <c r="I269" s="303"/>
      <c r="J269" s="303"/>
      <c r="K269" s="303"/>
      <c r="L269" s="303"/>
      <c r="M269" s="303"/>
      <c r="N269" s="303"/>
      <c r="O269" s="303"/>
      <c r="P269" s="303"/>
      <c r="Q269" s="303"/>
      <c r="R269" s="303"/>
      <c r="S269" s="303"/>
      <c r="T269" s="303"/>
      <c r="U269" s="303"/>
      <c r="V269" s="303"/>
      <c r="W269" s="303"/>
    </row>
    <row r="270" spans="1:23">
      <c r="A270" s="302"/>
      <c r="B270" s="303"/>
      <c r="C270" s="303"/>
      <c r="D270" s="303"/>
      <c r="E270" s="303"/>
      <c r="F270" s="303"/>
      <c r="G270" s="303"/>
      <c r="H270" s="303"/>
      <c r="I270" s="303"/>
      <c r="J270" s="303"/>
      <c r="K270" s="303"/>
      <c r="L270" s="303"/>
      <c r="M270" s="303"/>
      <c r="N270" s="303"/>
      <c r="O270" s="303"/>
      <c r="P270" s="303"/>
      <c r="Q270" s="303"/>
      <c r="R270" s="303"/>
      <c r="S270" s="303"/>
      <c r="T270" s="303"/>
      <c r="U270" s="303"/>
      <c r="V270" s="303"/>
      <c r="W270" s="303"/>
    </row>
    <row r="271" spans="1:23">
      <c r="A271" s="302"/>
      <c r="B271" s="303"/>
      <c r="C271" s="303"/>
      <c r="D271" s="303"/>
      <c r="E271" s="303"/>
      <c r="F271" s="303"/>
      <c r="G271" s="303"/>
      <c r="H271" s="303"/>
      <c r="I271" s="303"/>
      <c r="J271" s="303"/>
      <c r="K271" s="303"/>
      <c r="L271" s="303"/>
      <c r="M271" s="303"/>
      <c r="N271" s="303"/>
      <c r="O271" s="303"/>
      <c r="P271" s="303"/>
      <c r="Q271" s="303"/>
      <c r="R271" s="303"/>
      <c r="S271" s="303"/>
      <c r="T271" s="303"/>
      <c r="U271" s="303"/>
      <c r="V271" s="303"/>
      <c r="W271" s="303"/>
    </row>
    <row r="272" spans="1:23">
      <c r="A272" s="302"/>
      <c r="B272" s="303"/>
      <c r="C272" s="303"/>
      <c r="D272" s="303"/>
      <c r="E272" s="303"/>
      <c r="F272" s="303"/>
      <c r="G272" s="303"/>
      <c r="H272" s="303"/>
      <c r="I272" s="303"/>
      <c r="J272" s="303"/>
      <c r="K272" s="303"/>
      <c r="L272" s="303"/>
      <c r="M272" s="303"/>
      <c r="N272" s="303"/>
      <c r="O272" s="303"/>
      <c r="P272" s="303"/>
      <c r="Q272" s="303"/>
      <c r="R272" s="303"/>
      <c r="S272" s="303"/>
      <c r="T272" s="303"/>
      <c r="U272" s="303"/>
      <c r="V272" s="303"/>
      <c r="W272" s="303"/>
    </row>
    <row r="273" spans="1:23">
      <c r="A273" s="302"/>
      <c r="B273" s="303"/>
      <c r="C273" s="303"/>
      <c r="D273" s="303"/>
      <c r="E273" s="303"/>
      <c r="F273" s="303"/>
      <c r="G273" s="303"/>
      <c r="H273" s="303"/>
      <c r="I273" s="303"/>
      <c r="J273" s="303"/>
      <c r="K273" s="303"/>
      <c r="L273" s="303"/>
      <c r="M273" s="303"/>
      <c r="N273" s="303"/>
      <c r="O273" s="303"/>
      <c r="P273" s="303"/>
      <c r="Q273" s="303"/>
      <c r="R273" s="303"/>
      <c r="S273" s="303"/>
      <c r="T273" s="303"/>
      <c r="U273" s="303"/>
      <c r="V273" s="303"/>
      <c r="W273" s="303"/>
    </row>
    <row r="274" spans="1:23">
      <c r="A274" s="302"/>
      <c r="B274" s="303"/>
      <c r="C274" s="303"/>
      <c r="D274" s="303"/>
      <c r="E274" s="303"/>
      <c r="F274" s="303"/>
      <c r="G274" s="303"/>
      <c r="H274" s="303"/>
      <c r="I274" s="303"/>
      <c r="J274" s="303"/>
      <c r="K274" s="303"/>
      <c r="L274" s="303"/>
      <c r="M274" s="303"/>
      <c r="N274" s="303"/>
      <c r="O274" s="303"/>
      <c r="P274" s="303"/>
      <c r="Q274" s="303"/>
      <c r="R274" s="303"/>
      <c r="S274" s="303"/>
      <c r="T274" s="303"/>
      <c r="U274" s="303"/>
      <c r="V274" s="303"/>
      <c r="W274" s="303"/>
    </row>
    <row r="275" spans="1:23">
      <c r="A275" s="302"/>
      <c r="B275" s="303"/>
      <c r="C275" s="303"/>
      <c r="D275" s="303"/>
      <c r="E275" s="303"/>
      <c r="F275" s="303"/>
      <c r="G275" s="303"/>
      <c r="H275" s="303"/>
      <c r="I275" s="303"/>
      <c r="J275" s="303"/>
      <c r="K275" s="303"/>
      <c r="L275" s="303"/>
      <c r="M275" s="303"/>
      <c r="N275" s="303"/>
      <c r="O275" s="303"/>
      <c r="P275" s="303"/>
      <c r="Q275" s="303"/>
      <c r="R275" s="303"/>
      <c r="S275" s="303"/>
      <c r="T275" s="303"/>
      <c r="U275" s="303"/>
      <c r="V275" s="303"/>
      <c r="W275" s="303"/>
    </row>
    <row r="276" spans="1:23">
      <c r="A276" s="302"/>
      <c r="B276" s="303"/>
      <c r="C276" s="303"/>
      <c r="D276" s="303"/>
      <c r="E276" s="303"/>
      <c r="F276" s="303"/>
      <c r="G276" s="303"/>
      <c r="H276" s="303"/>
      <c r="I276" s="303"/>
      <c r="J276" s="303"/>
      <c r="K276" s="303"/>
      <c r="L276" s="303"/>
      <c r="M276" s="303"/>
      <c r="N276" s="303"/>
      <c r="O276" s="303"/>
      <c r="P276" s="303"/>
      <c r="Q276" s="303"/>
      <c r="R276" s="303"/>
      <c r="S276" s="303"/>
      <c r="T276" s="303"/>
      <c r="U276" s="303"/>
      <c r="V276" s="303"/>
      <c r="W276" s="303"/>
    </row>
    <row r="277" spans="1:23">
      <c r="A277" s="302"/>
      <c r="B277" s="303"/>
      <c r="C277" s="303"/>
      <c r="D277" s="303"/>
      <c r="E277" s="303"/>
      <c r="F277" s="303"/>
      <c r="G277" s="303"/>
      <c r="H277" s="303"/>
      <c r="I277" s="303"/>
      <c r="J277" s="303"/>
      <c r="K277" s="303"/>
      <c r="L277" s="303"/>
      <c r="M277" s="303"/>
      <c r="N277" s="303"/>
      <c r="O277" s="303"/>
      <c r="P277" s="303"/>
      <c r="Q277" s="303"/>
      <c r="R277" s="303"/>
      <c r="S277" s="303"/>
      <c r="T277" s="303"/>
      <c r="U277" s="303"/>
      <c r="V277" s="303"/>
      <c r="W277" s="303"/>
    </row>
    <row r="278" spans="1:23">
      <c r="A278" s="302"/>
      <c r="B278" s="303"/>
      <c r="C278" s="303"/>
      <c r="D278" s="303"/>
      <c r="E278" s="303"/>
      <c r="F278" s="303"/>
      <c r="G278" s="303"/>
      <c r="H278" s="303"/>
      <c r="I278" s="303"/>
      <c r="J278" s="303"/>
      <c r="K278" s="303"/>
      <c r="L278" s="303"/>
      <c r="M278" s="303"/>
      <c r="N278" s="303"/>
      <c r="O278" s="303"/>
      <c r="P278" s="303"/>
      <c r="Q278" s="303"/>
      <c r="R278" s="303"/>
      <c r="S278" s="303"/>
      <c r="T278" s="303"/>
      <c r="U278" s="303"/>
      <c r="V278" s="303"/>
      <c r="W278" s="303"/>
    </row>
    <row r="279" spans="1:23">
      <c r="A279" s="302"/>
      <c r="B279" s="303"/>
      <c r="C279" s="303"/>
      <c r="D279" s="303"/>
      <c r="E279" s="303"/>
      <c r="F279" s="303"/>
      <c r="G279" s="303"/>
      <c r="H279" s="303"/>
      <c r="I279" s="303"/>
      <c r="J279" s="303"/>
      <c r="K279" s="303"/>
      <c r="L279" s="303"/>
      <c r="M279" s="303"/>
      <c r="N279" s="303"/>
      <c r="O279" s="303"/>
      <c r="P279" s="303"/>
      <c r="Q279" s="303"/>
      <c r="R279" s="303"/>
      <c r="S279" s="303"/>
      <c r="T279" s="303"/>
      <c r="U279" s="303"/>
      <c r="V279" s="303"/>
      <c r="W279" s="303"/>
    </row>
    <row r="280" spans="1:23">
      <c r="A280" s="302"/>
      <c r="B280" s="303"/>
      <c r="C280" s="303"/>
      <c r="D280" s="303"/>
      <c r="E280" s="303"/>
      <c r="F280" s="303"/>
      <c r="G280" s="303"/>
      <c r="H280" s="303"/>
      <c r="I280" s="303"/>
      <c r="J280" s="303"/>
      <c r="K280" s="303"/>
      <c r="L280" s="303"/>
      <c r="M280" s="303"/>
      <c r="N280" s="303"/>
      <c r="O280" s="303"/>
      <c r="P280" s="303"/>
      <c r="Q280" s="303"/>
      <c r="R280" s="303"/>
      <c r="S280" s="303"/>
      <c r="T280" s="303"/>
      <c r="U280" s="303"/>
      <c r="V280" s="303"/>
      <c r="W280" s="303"/>
    </row>
    <row r="281" spans="1:23">
      <c r="A281" s="302"/>
      <c r="B281" s="303"/>
      <c r="C281" s="303"/>
      <c r="D281" s="303"/>
      <c r="E281" s="303"/>
      <c r="F281" s="303"/>
      <c r="G281" s="303"/>
      <c r="H281" s="303"/>
      <c r="I281" s="303"/>
      <c r="J281" s="303"/>
      <c r="K281" s="303"/>
      <c r="L281" s="303"/>
      <c r="M281" s="303"/>
      <c r="N281" s="303"/>
      <c r="O281" s="303"/>
      <c r="P281" s="303"/>
      <c r="Q281" s="303"/>
      <c r="R281" s="303"/>
      <c r="S281" s="303"/>
      <c r="T281" s="303"/>
      <c r="U281" s="303"/>
      <c r="V281" s="303"/>
      <c r="W281" s="303"/>
    </row>
    <row r="282" spans="1:23">
      <c r="A282" s="302"/>
      <c r="B282" s="303"/>
      <c r="C282" s="303"/>
      <c r="D282" s="303"/>
      <c r="E282" s="303"/>
      <c r="F282" s="303"/>
      <c r="G282" s="303"/>
      <c r="H282" s="303"/>
      <c r="I282" s="303"/>
      <c r="J282" s="303"/>
      <c r="K282" s="303"/>
      <c r="L282" s="303"/>
      <c r="M282" s="303"/>
      <c r="N282" s="303"/>
      <c r="O282" s="303"/>
      <c r="P282" s="303"/>
      <c r="Q282" s="303"/>
      <c r="R282" s="303"/>
      <c r="S282" s="303"/>
      <c r="T282" s="303"/>
      <c r="U282" s="303"/>
      <c r="V282" s="303"/>
      <c r="W282" s="303"/>
    </row>
    <row r="283" spans="1:23">
      <c r="A283" s="302"/>
      <c r="B283" s="303"/>
      <c r="C283" s="303"/>
      <c r="D283" s="303"/>
      <c r="E283" s="303"/>
      <c r="F283" s="303"/>
      <c r="G283" s="303"/>
      <c r="H283" s="303"/>
      <c r="I283" s="303"/>
      <c r="J283" s="303"/>
      <c r="K283" s="303"/>
      <c r="L283" s="303"/>
      <c r="M283" s="303"/>
      <c r="N283" s="303"/>
      <c r="O283" s="303"/>
      <c r="P283" s="303"/>
      <c r="Q283" s="303"/>
      <c r="R283" s="303"/>
      <c r="S283" s="303"/>
      <c r="T283" s="303"/>
      <c r="U283" s="303"/>
      <c r="V283" s="303"/>
      <c r="W283" s="303"/>
    </row>
    <row r="284" spans="1:23">
      <c r="A284" s="302"/>
      <c r="B284" s="303"/>
      <c r="C284" s="303"/>
      <c r="D284" s="303"/>
      <c r="E284" s="303"/>
      <c r="F284" s="303"/>
      <c r="G284" s="303"/>
      <c r="H284" s="303"/>
      <c r="I284" s="303"/>
      <c r="J284" s="303"/>
      <c r="K284" s="303"/>
      <c r="L284" s="303"/>
      <c r="M284" s="303"/>
      <c r="N284" s="303"/>
      <c r="O284" s="303"/>
      <c r="P284" s="303"/>
      <c r="Q284" s="303"/>
      <c r="R284" s="303"/>
      <c r="S284" s="303"/>
      <c r="T284" s="303"/>
      <c r="U284" s="303"/>
      <c r="V284" s="303"/>
      <c r="W284" s="303"/>
    </row>
    <row r="285" spans="1:23">
      <c r="A285" s="302"/>
      <c r="B285" s="303"/>
      <c r="C285" s="303"/>
      <c r="D285" s="303"/>
      <c r="E285" s="303"/>
      <c r="F285" s="303"/>
      <c r="G285" s="303"/>
      <c r="H285" s="303"/>
      <c r="I285" s="303"/>
      <c r="J285" s="303"/>
      <c r="K285" s="303"/>
      <c r="L285" s="303"/>
      <c r="M285" s="303"/>
      <c r="N285" s="303"/>
      <c r="O285" s="303"/>
      <c r="P285" s="303"/>
      <c r="Q285" s="303"/>
      <c r="R285" s="303"/>
      <c r="S285" s="303"/>
      <c r="T285" s="303"/>
      <c r="U285" s="303"/>
      <c r="V285" s="303"/>
      <c r="W285" s="303"/>
    </row>
    <row r="286" spans="1:23">
      <c r="A286" s="302"/>
      <c r="B286" s="303"/>
      <c r="C286" s="303"/>
      <c r="D286" s="303"/>
      <c r="E286" s="303"/>
      <c r="F286" s="303"/>
      <c r="G286" s="303"/>
      <c r="H286" s="303"/>
      <c r="I286" s="303"/>
      <c r="J286" s="303"/>
      <c r="K286" s="303"/>
      <c r="L286" s="303"/>
      <c r="M286" s="303"/>
      <c r="N286" s="303"/>
      <c r="O286" s="303"/>
      <c r="P286" s="303"/>
      <c r="Q286" s="303"/>
      <c r="R286" s="303"/>
      <c r="S286" s="303"/>
      <c r="T286" s="303"/>
      <c r="U286" s="303"/>
      <c r="V286" s="303"/>
      <c r="W286" s="303"/>
    </row>
    <row r="287" spans="1:23">
      <c r="A287" s="302"/>
      <c r="B287" s="303"/>
      <c r="C287" s="303"/>
      <c r="D287" s="303"/>
      <c r="E287" s="303"/>
      <c r="F287" s="303"/>
      <c r="G287" s="303"/>
      <c r="H287" s="303"/>
      <c r="I287" s="303"/>
      <c r="J287" s="303"/>
      <c r="K287" s="303"/>
      <c r="L287" s="303"/>
      <c r="M287" s="303"/>
      <c r="N287" s="303"/>
      <c r="O287" s="303"/>
      <c r="P287" s="303"/>
      <c r="Q287" s="303"/>
      <c r="R287" s="303"/>
      <c r="S287" s="303"/>
      <c r="T287" s="303"/>
      <c r="U287" s="303"/>
      <c r="V287" s="303"/>
      <c r="W287" s="303"/>
    </row>
    <row r="288" spans="1:23">
      <c r="A288" s="302"/>
      <c r="B288" s="303"/>
      <c r="C288" s="303"/>
      <c r="D288" s="303"/>
      <c r="E288" s="303"/>
      <c r="F288" s="303"/>
      <c r="G288" s="303"/>
      <c r="H288" s="303"/>
      <c r="I288" s="303"/>
      <c r="J288" s="303"/>
      <c r="K288" s="303"/>
      <c r="L288" s="303"/>
      <c r="M288" s="303"/>
      <c r="N288" s="303"/>
      <c r="O288" s="303"/>
      <c r="P288" s="303"/>
      <c r="Q288" s="303"/>
      <c r="R288" s="303"/>
      <c r="S288" s="303"/>
      <c r="T288" s="303"/>
      <c r="U288" s="303"/>
      <c r="V288" s="303"/>
      <c r="W288" s="303"/>
    </row>
    <row r="289" spans="1:23">
      <c r="A289" s="302"/>
      <c r="B289" s="303"/>
      <c r="C289" s="303"/>
      <c r="D289" s="303"/>
      <c r="E289" s="303"/>
      <c r="F289" s="303"/>
      <c r="G289" s="303"/>
      <c r="H289" s="303"/>
      <c r="I289" s="303"/>
      <c r="J289" s="303"/>
      <c r="K289" s="303"/>
      <c r="L289" s="303"/>
      <c r="M289" s="303"/>
      <c r="N289" s="303"/>
      <c r="O289" s="303"/>
      <c r="P289" s="303"/>
      <c r="Q289" s="303"/>
      <c r="R289" s="303"/>
      <c r="S289" s="303"/>
      <c r="T289" s="303"/>
      <c r="U289" s="303"/>
      <c r="V289" s="303"/>
      <c r="W289" s="303"/>
    </row>
    <row r="290" spans="1:23">
      <c r="A290" s="302"/>
      <c r="B290" s="303"/>
      <c r="C290" s="303"/>
      <c r="D290" s="303"/>
      <c r="E290" s="303"/>
      <c r="F290" s="303"/>
      <c r="G290" s="303"/>
      <c r="H290" s="303"/>
      <c r="I290" s="303"/>
      <c r="J290" s="303"/>
      <c r="K290" s="303"/>
      <c r="L290" s="303"/>
      <c r="M290" s="303"/>
      <c r="N290" s="303"/>
      <c r="O290" s="303"/>
      <c r="P290" s="303"/>
      <c r="Q290" s="303"/>
      <c r="R290" s="303"/>
      <c r="S290" s="303"/>
      <c r="T290" s="303"/>
      <c r="U290" s="303"/>
      <c r="V290" s="303"/>
      <c r="W290" s="303"/>
    </row>
    <row r="291" spans="1:23">
      <c r="A291" s="302"/>
      <c r="B291" s="303"/>
      <c r="C291" s="303"/>
      <c r="D291" s="303"/>
      <c r="E291" s="303"/>
      <c r="F291" s="303"/>
      <c r="G291" s="303"/>
      <c r="H291" s="303"/>
      <c r="I291" s="303"/>
      <c r="J291" s="303"/>
      <c r="K291" s="303"/>
      <c r="L291" s="303"/>
      <c r="M291" s="303"/>
      <c r="N291" s="303"/>
      <c r="O291" s="303"/>
      <c r="P291" s="303"/>
      <c r="Q291" s="303"/>
      <c r="R291" s="303"/>
      <c r="S291" s="303"/>
      <c r="T291" s="303"/>
      <c r="U291" s="303"/>
      <c r="V291" s="303"/>
      <c r="W291" s="303"/>
    </row>
    <row r="292" spans="1:23">
      <c r="A292" s="302"/>
      <c r="B292" s="303"/>
      <c r="C292" s="303"/>
      <c r="D292" s="303"/>
      <c r="E292" s="303"/>
      <c r="F292" s="303"/>
      <c r="G292" s="303"/>
      <c r="H292" s="303"/>
      <c r="I292" s="303"/>
      <c r="J292" s="303"/>
      <c r="K292" s="303"/>
      <c r="L292" s="303"/>
      <c r="M292" s="303"/>
      <c r="N292" s="303"/>
      <c r="O292" s="303"/>
      <c r="P292" s="303"/>
      <c r="Q292" s="303"/>
      <c r="R292" s="303"/>
      <c r="S292" s="303"/>
      <c r="T292" s="303"/>
      <c r="U292" s="303"/>
      <c r="V292" s="303"/>
      <c r="W292" s="303"/>
    </row>
    <row r="293" spans="1:23">
      <c r="A293" s="302"/>
      <c r="B293" s="303"/>
      <c r="C293" s="303"/>
      <c r="D293" s="303"/>
      <c r="E293" s="303"/>
      <c r="F293" s="303"/>
      <c r="G293" s="303"/>
      <c r="H293" s="303"/>
      <c r="I293" s="303"/>
      <c r="J293" s="303"/>
      <c r="K293" s="303"/>
      <c r="L293" s="303"/>
      <c r="M293" s="303"/>
      <c r="N293" s="303"/>
      <c r="O293" s="303"/>
      <c r="P293" s="303"/>
      <c r="Q293" s="303"/>
      <c r="R293" s="303"/>
      <c r="S293" s="303"/>
      <c r="T293" s="303"/>
      <c r="U293" s="303"/>
      <c r="V293" s="303"/>
      <c r="W293" s="303"/>
    </row>
    <row r="294" spans="1:23">
      <c r="A294" s="302"/>
      <c r="B294" s="303"/>
      <c r="C294" s="303"/>
      <c r="D294" s="303"/>
      <c r="E294" s="303"/>
      <c r="F294" s="303"/>
      <c r="G294" s="303"/>
      <c r="H294" s="303"/>
      <c r="I294" s="303"/>
      <c r="J294" s="303"/>
      <c r="K294" s="303"/>
      <c r="L294" s="303"/>
      <c r="M294" s="303"/>
      <c r="N294" s="303"/>
      <c r="O294" s="303"/>
      <c r="P294" s="303"/>
      <c r="Q294" s="303"/>
      <c r="R294" s="303"/>
      <c r="S294" s="303"/>
      <c r="T294" s="303"/>
      <c r="U294" s="303"/>
      <c r="V294" s="303"/>
      <c r="W294" s="303"/>
    </row>
    <row r="295" spans="1:23">
      <c r="A295" s="302"/>
      <c r="B295" s="303"/>
      <c r="C295" s="303"/>
      <c r="D295" s="303"/>
      <c r="E295" s="303"/>
      <c r="F295" s="303"/>
      <c r="G295" s="303"/>
      <c r="H295" s="303"/>
      <c r="I295" s="303"/>
      <c r="J295" s="303"/>
      <c r="K295" s="303"/>
      <c r="L295" s="303"/>
      <c r="M295" s="303"/>
      <c r="N295" s="303"/>
      <c r="O295" s="303"/>
      <c r="P295" s="303"/>
      <c r="Q295" s="303"/>
      <c r="R295" s="303"/>
      <c r="S295" s="303"/>
      <c r="T295" s="303"/>
      <c r="U295" s="303"/>
      <c r="V295" s="303"/>
      <c r="W295" s="303"/>
    </row>
    <row r="296" spans="1:23">
      <c r="A296" s="302"/>
      <c r="B296" s="303"/>
      <c r="C296" s="303"/>
      <c r="D296" s="303"/>
      <c r="E296" s="303"/>
      <c r="F296" s="303"/>
      <c r="G296" s="303"/>
      <c r="H296" s="303"/>
      <c r="I296" s="303"/>
      <c r="J296" s="303"/>
      <c r="K296" s="303"/>
      <c r="L296" s="303"/>
      <c r="M296" s="303"/>
      <c r="N296" s="303"/>
      <c r="O296" s="303"/>
      <c r="P296" s="303"/>
      <c r="Q296" s="303"/>
      <c r="R296" s="303"/>
      <c r="S296" s="303"/>
      <c r="T296" s="303"/>
      <c r="U296" s="303"/>
      <c r="V296" s="303"/>
      <c r="W296" s="303"/>
    </row>
    <row r="297" spans="1:23">
      <c r="A297" s="302"/>
      <c r="B297" s="303"/>
      <c r="C297" s="303"/>
      <c r="D297" s="303"/>
      <c r="E297" s="303"/>
      <c r="F297" s="303"/>
      <c r="G297" s="303"/>
      <c r="H297" s="303"/>
      <c r="I297" s="303"/>
      <c r="J297" s="303"/>
      <c r="K297" s="303"/>
      <c r="L297" s="303"/>
      <c r="M297" s="303"/>
      <c r="N297" s="303"/>
      <c r="O297" s="303"/>
      <c r="P297" s="303"/>
      <c r="Q297" s="303"/>
      <c r="R297" s="303"/>
      <c r="S297" s="303"/>
      <c r="T297" s="303"/>
      <c r="U297" s="303"/>
      <c r="V297" s="303"/>
      <c r="W297" s="303"/>
    </row>
    <row r="298" spans="1:23">
      <c r="A298" s="302"/>
      <c r="B298" s="303"/>
      <c r="C298" s="303"/>
      <c r="D298" s="303"/>
      <c r="E298" s="303"/>
      <c r="F298" s="303"/>
      <c r="G298" s="303"/>
      <c r="H298" s="303"/>
      <c r="I298" s="303"/>
      <c r="J298" s="303"/>
      <c r="K298" s="303"/>
      <c r="L298" s="303"/>
      <c r="M298" s="303"/>
      <c r="N298" s="303"/>
      <c r="O298" s="303"/>
      <c r="P298" s="303"/>
      <c r="Q298" s="303"/>
      <c r="R298" s="303"/>
      <c r="S298" s="303"/>
      <c r="T298" s="303"/>
      <c r="U298" s="303"/>
      <c r="V298" s="303"/>
      <c r="W298" s="303"/>
    </row>
    <row r="299" spans="1:23">
      <c r="A299" s="302"/>
      <c r="B299" s="303"/>
      <c r="C299" s="303"/>
      <c r="D299" s="303"/>
      <c r="E299" s="303"/>
      <c r="F299" s="303"/>
      <c r="G299" s="303"/>
      <c r="H299" s="303"/>
      <c r="I299" s="303"/>
      <c r="J299" s="303"/>
      <c r="K299" s="303"/>
      <c r="L299" s="303"/>
      <c r="M299" s="303"/>
      <c r="N299" s="303"/>
      <c r="O299" s="303"/>
      <c r="P299" s="303"/>
      <c r="Q299" s="303"/>
      <c r="R299" s="303"/>
      <c r="S299" s="303"/>
      <c r="T299" s="303"/>
      <c r="U299" s="303"/>
      <c r="V299" s="303"/>
      <c r="W299" s="303"/>
    </row>
    <row r="300" spans="1:23">
      <c r="A300" s="302"/>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row>
    <row r="301" spans="1:23">
      <c r="A301" s="302"/>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row>
    <row r="302" spans="1:23">
      <c r="A302" s="302"/>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row>
    <row r="303" spans="1:23">
      <c r="A303" s="302"/>
      <c r="B303" s="303"/>
      <c r="C303" s="303"/>
      <c r="D303" s="303"/>
      <c r="E303" s="303"/>
      <c r="F303" s="303"/>
      <c r="G303" s="303"/>
      <c r="H303" s="303"/>
      <c r="I303" s="303"/>
      <c r="J303" s="303"/>
      <c r="K303" s="303"/>
      <c r="L303" s="303"/>
      <c r="M303" s="303"/>
      <c r="N303" s="303"/>
      <c r="O303" s="303"/>
      <c r="P303" s="303"/>
      <c r="Q303" s="303"/>
      <c r="R303" s="303"/>
      <c r="S303" s="303"/>
      <c r="T303" s="303"/>
      <c r="U303" s="303"/>
      <c r="V303" s="303"/>
      <c r="W303" s="303"/>
    </row>
    <row r="304" spans="1:23">
      <c r="A304" s="302"/>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row>
    <row r="305" spans="1:23">
      <c r="A305" s="302"/>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row>
    <row r="306" spans="1:23">
      <c r="A306" s="302"/>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row>
    <row r="307" spans="1:23">
      <c r="A307" s="302"/>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row>
    <row r="308" spans="1:23">
      <c r="A308" s="302"/>
      <c r="B308" s="303"/>
      <c r="C308" s="303"/>
      <c r="D308" s="303"/>
      <c r="E308" s="303"/>
      <c r="F308" s="303"/>
      <c r="G308" s="303"/>
      <c r="H308" s="303"/>
      <c r="I308" s="303"/>
      <c r="J308" s="303"/>
      <c r="K308" s="303"/>
      <c r="L308" s="303"/>
      <c r="M308" s="303"/>
      <c r="N308" s="303"/>
      <c r="O308" s="303"/>
      <c r="P308" s="303"/>
      <c r="Q308" s="303"/>
      <c r="R308" s="303"/>
      <c r="S308" s="303"/>
      <c r="T308" s="303"/>
      <c r="U308" s="303"/>
      <c r="V308" s="303"/>
      <c r="W308" s="303"/>
    </row>
    <row r="309" spans="1:23">
      <c r="A309" s="302"/>
      <c r="B309" s="303"/>
      <c r="C309" s="303"/>
      <c r="D309" s="303"/>
      <c r="E309" s="303"/>
      <c r="F309" s="303"/>
      <c r="G309" s="303"/>
      <c r="H309" s="303"/>
      <c r="I309" s="303"/>
      <c r="J309" s="303"/>
      <c r="K309" s="303"/>
      <c r="L309" s="303"/>
      <c r="M309" s="303"/>
      <c r="N309" s="303"/>
      <c r="O309" s="303"/>
      <c r="P309" s="303"/>
      <c r="Q309" s="303"/>
      <c r="R309" s="303"/>
      <c r="S309" s="303"/>
      <c r="T309" s="303"/>
      <c r="U309" s="303"/>
      <c r="V309" s="303"/>
      <c r="W309" s="303"/>
    </row>
    <row r="310" spans="1:23">
      <c r="A310" s="302"/>
      <c r="B310" s="303"/>
      <c r="C310" s="303"/>
      <c r="D310" s="303"/>
      <c r="E310" s="303"/>
      <c r="F310" s="303"/>
      <c r="G310" s="303"/>
      <c r="H310" s="303"/>
      <c r="I310" s="303"/>
      <c r="J310" s="303"/>
      <c r="K310" s="303"/>
      <c r="L310" s="303"/>
      <c r="M310" s="303"/>
      <c r="N310" s="303"/>
      <c r="O310" s="303"/>
      <c r="P310" s="303"/>
      <c r="Q310" s="303"/>
      <c r="R310" s="303"/>
      <c r="S310" s="303"/>
      <c r="T310" s="303"/>
      <c r="U310" s="303"/>
      <c r="V310" s="303"/>
      <c r="W310" s="303"/>
    </row>
    <row r="311" spans="1:23">
      <c r="A311" s="302"/>
      <c r="B311" s="303"/>
      <c r="C311" s="303"/>
      <c r="D311" s="303"/>
      <c r="E311" s="303"/>
      <c r="F311" s="303"/>
      <c r="G311" s="303"/>
      <c r="H311" s="303"/>
      <c r="I311" s="303"/>
      <c r="J311" s="303"/>
      <c r="K311" s="303"/>
      <c r="L311" s="303"/>
      <c r="M311" s="303"/>
      <c r="N311" s="303"/>
      <c r="O311" s="303"/>
      <c r="P311" s="303"/>
      <c r="Q311" s="303"/>
      <c r="R311" s="303"/>
      <c r="S311" s="303"/>
      <c r="T311" s="303"/>
      <c r="U311" s="303"/>
      <c r="V311" s="303"/>
      <c r="W311" s="303"/>
    </row>
  </sheetData>
  <sheetProtection algorithmName="SHA-512" hashValue="sOmXuJIBrfVFl5T72DZDJo8H6WeExCRodkwIhmj5Iup8jzRgOLjaEyjwHPVhokKuwLeUQNAF71YY+CrCWWcE5A==" saltValue="0e/uLTmdDIv76FhMAoU9lw==" spinCount="100000" sheet="1" objects="1" scenarios="1" selectLockedCells="1" selectUnlockedCells="1"/>
  <mergeCells count="108">
    <mergeCell ref="D116:W116"/>
    <mergeCell ref="D117:W117"/>
    <mergeCell ref="D118:W118"/>
    <mergeCell ref="D119:W119"/>
    <mergeCell ref="A121:W121"/>
    <mergeCell ref="D110:W110"/>
    <mergeCell ref="D111:W111"/>
    <mergeCell ref="D112:W112"/>
    <mergeCell ref="D113:W113"/>
    <mergeCell ref="D114:W114"/>
    <mergeCell ref="D115:W115"/>
    <mergeCell ref="D104:W104"/>
    <mergeCell ref="D105:W105"/>
    <mergeCell ref="D106:W106"/>
    <mergeCell ref="D107:W107"/>
    <mergeCell ref="D108:W108"/>
    <mergeCell ref="D109:W109"/>
    <mergeCell ref="D98:W98"/>
    <mergeCell ref="D99:W99"/>
    <mergeCell ref="D100:W100"/>
    <mergeCell ref="D101:W101"/>
    <mergeCell ref="D102:W102"/>
    <mergeCell ref="D103:W103"/>
    <mergeCell ref="D92:W92"/>
    <mergeCell ref="D93:W93"/>
    <mergeCell ref="D94:W94"/>
    <mergeCell ref="D95:W95"/>
    <mergeCell ref="D96:W96"/>
    <mergeCell ref="D97:W97"/>
    <mergeCell ref="D86:W86"/>
    <mergeCell ref="D87:W87"/>
    <mergeCell ref="D88:W88"/>
    <mergeCell ref="D89:W89"/>
    <mergeCell ref="D90:W90"/>
    <mergeCell ref="D91:W91"/>
    <mergeCell ref="D80:W80"/>
    <mergeCell ref="D81:W81"/>
    <mergeCell ref="D82:W82"/>
    <mergeCell ref="D83:W83"/>
    <mergeCell ref="D84:W84"/>
    <mergeCell ref="D85:W85"/>
    <mergeCell ref="D74:W74"/>
    <mergeCell ref="D75:W75"/>
    <mergeCell ref="D76:W76"/>
    <mergeCell ref="D77:W77"/>
    <mergeCell ref="D78:W78"/>
    <mergeCell ref="D79:W79"/>
    <mergeCell ref="D68:W68"/>
    <mergeCell ref="D69:W69"/>
    <mergeCell ref="D70:W70"/>
    <mergeCell ref="D71:W71"/>
    <mergeCell ref="D72:W72"/>
    <mergeCell ref="D73:W73"/>
    <mergeCell ref="D62:W62"/>
    <mergeCell ref="D63:W63"/>
    <mergeCell ref="D64:W64"/>
    <mergeCell ref="D65:W65"/>
    <mergeCell ref="D66:W66"/>
    <mergeCell ref="D67:W67"/>
    <mergeCell ref="D56:W56"/>
    <mergeCell ref="D57:W57"/>
    <mergeCell ref="D58:W58"/>
    <mergeCell ref="D59:W59"/>
    <mergeCell ref="D60:W60"/>
    <mergeCell ref="D61:W61"/>
    <mergeCell ref="D50:W50"/>
    <mergeCell ref="D51:W51"/>
    <mergeCell ref="D52:W52"/>
    <mergeCell ref="D53:W53"/>
    <mergeCell ref="D54:W54"/>
    <mergeCell ref="D55:W55"/>
    <mergeCell ref="D44:W44"/>
    <mergeCell ref="D45:W45"/>
    <mergeCell ref="D46:W46"/>
    <mergeCell ref="D47:W47"/>
    <mergeCell ref="D48:W48"/>
    <mergeCell ref="D49:W49"/>
    <mergeCell ref="D38:W38"/>
    <mergeCell ref="D39:W39"/>
    <mergeCell ref="D40:W40"/>
    <mergeCell ref="D41:W41"/>
    <mergeCell ref="D42:W42"/>
    <mergeCell ref="D43:W43"/>
    <mergeCell ref="D32:W32"/>
    <mergeCell ref="D33:W33"/>
    <mergeCell ref="D34:W34"/>
    <mergeCell ref="D35:W35"/>
    <mergeCell ref="D36:W36"/>
    <mergeCell ref="D37:W37"/>
    <mergeCell ref="D26:W26"/>
    <mergeCell ref="D27:W27"/>
    <mergeCell ref="D28:W28"/>
    <mergeCell ref="D29:W29"/>
    <mergeCell ref="D30:W30"/>
    <mergeCell ref="D31:W31"/>
    <mergeCell ref="D20:W20"/>
    <mergeCell ref="D21:W21"/>
    <mergeCell ref="D22:W22"/>
    <mergeCell ref="D23:W23"/>
    <mergeCell ref="D24:W24"/>
    <mergeCell ref="D25:W25"/>
    <mergeCell ref="J5:P15"/>
    <mergeCell ref="R5:S5"/>
    <mergeCell ref="D6:H6"/>
    <mergeCell ref="D7:H7"/>
    <mergeCell ref="D8:H8"/>
    <mergeCell ref="G12:H12"/>
    <mergeCell ref="F14:I15"/>
  </mergeCells>
  <phoneticPr fontId="1"/>
  <conditionalFormatting sqref="C22:W119">
    <cfRule type="cellIs" dxfId="2" priority="2" operator="equal">
      <formula>$W$2</formula>
    </cfRule>
  </conditionalFormatting>
  <conditionalFormatting sqref="C20:W21">
    <cfRule type="cellIs" dxfId="1" priority="1" operator="equal">
      <formula>$W$2</formula>
    </cfRule>
  </conditionalFormatting>
  <dataValidations count="4">
    <dataValidation type="list" allowBlank="1" showInputMessage="1" showErrorMessage="1" sqref="G12:H12" xr:uid="{00000000-0002-0000-0400-000000000000}">
      <formula1>INDIRECT($F$12)</formula1>
    </dataValidation>
    <dataValidation type="list" allowBlank="1" showInputMessage="1" showErrorMessage="1" sqref="D15" xr:uid="{00000000-0002-0000-0400-000001000000}">
      <formula1>$X$2:$X$105</formula1>
    </dataValidation>
    <dataValidation type="list" allowBlank="1" showInputMessage="1" showErrorMessage="1" sqref="D10" xr:uid="{00000000-0002-0000-0400-000002000000}">
      <formula1>$Z$4:$Z$6</formula1>
    </dataValidation>
    <dataValidation type="list" allowBlank="1" showInputMessage="1" showErrorMessage="1" sqref="D12" xr:uid="{00000000-0002-0000-0400-000003000000}">
      <formula1>$Y$10:$Y$11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R287"/>
  <sheetViews>
    <sheetView workbookViewId="0">
      <selection activeCell="AB2" sqref="AB2"/>
    </sheetView>
  </sheetViews>
  <sheetFormatPr defaultColWidth="9" defaultRowHeight="14.4"/>
  <cols>
    <col min="1" max="1" width="6.88671875" style="10" customWidth="1"/>
    <col min="2" max="2" width="3.44140625" style="10" customWidth="1"/>
    <col min="3" max="3" width="10.88671875" style="10" customWidth="1"/>
    <col min="4" max="4" width="14.77734375" style="10" customWidth="1"/>
    <col min="5" max="5" width="2.6640625" style="10" customWidth="1"/>
    <col min="6" max="6" width="11.88671875" style="10" customWidth="1"/>
    <col min="7" max="7" width="2.77734375" style="10" customWidth="1"/>
    <col min="8" max="8" width="10.21875" style="10" customWidth="1"/>
    <col min="9" max="9" width="3.109375" style="10" customWidth="1"/>
    <col min="10" max="10" width="10.109375" style="10" customWidth="1"/>
    <col min="11" max="11" width="2.88671875" style="10" customWidth="1"/>
    <col min="12" max="12" width="10.44140625" style="10" customWidth="1"/>
    <col min="13" max="13" width="3.109375" style="10" customWidth="1"/>
    <col min="14" max="14" width="12.44140625" style="10" customWidth="1"/>
    <col min="15" max="15" width="3.21875" style="10" customWidth="1"/>
    <col min="16" max="16" width="11.44140625" style="10" customWidth="1"/>
    <col min="17" max="17" width="3.33203125" style="10" customWidth="1"/>
    <col min="18" max="18" width="11.21875" style="10" customWidth="1"/>
    <col min="19" max="19" width="3.109375" style="10" customWidth="1"/>
    <col min="20" max="20" width="12.109375" style="10" customWidth="1"/>
    <col min="21" max="21" width="4.6640625" style="10" hidden="1" customWidth="1"/>
    <col min="22" max="22" width="4" style="10" hidden="1" customWidth="1"/>
    <col min="23" max="23" width="3.109375" style="10" customWidth="1"/>
    <col min="24" max="24" width="2" style="10" customWidth="1"/>
    <col min="25" max="25" width="4.21875" style="10" customWidth="1"/>
    <col min="26" max="26" width="1.33203125" style="10" customWidth="1"/>
    <col min="27" max="27" width="2" style="112" customWidth="1"/>
    <col min="28" max="28" width="11.77734375" style="112" customWidth="1"/>
    <col min="29" max="29" width="10.88671875" style="112" customWidth="1"/>
    <col min="30" max="30" width="9" style="386"/>
    <col min="31" max="34" width="9" style="239"/>
    <col min="35" max="43" width="9" style="386"/>
    <col min="44" max="46" width="9" style="239"/>
    <col min="47" max="47" width="7.33203125" style="239" customWidth="1"/>
    <col min="48" max="48" width="9" style="239"/>
    <col min="49" max="49" width="2.109375" style="239" customWidth="1"/>
    <col min="50" max="50" width="2.6640625" style="239" customWidth="1"/>
    <col min="51" max="51" width="2.77734375" style="438" customWidth="1"/>
    <col min="52" max="52" width="9.77734375" style="239" customWidth="1"/>
    <col min="53" max="53" width="9" style="239"/>
    <col min="54" max="54" width="4.77734375" style="239" customWidth="1"/>
    <col min="55" max="55" width="9" style="239" customWidth="1"/>
    <col min="56" max="56" width="9.44140625" style="444" customWidth="1"/>
    <col min="57" max="57" width="2.88671875" style="239" customWidth="1"/>
    <col min="58" max="58" width="9" style="444" customWidth="1"/>
    <col min="59" max="59" width="2.33203125" style="386" customWidth="1"/>
    <col min="60" max="60" width="1.6640625" style="386" customWidth="1"/>
    <col min="61" max="61" width="1.77734375" style="386" customWidth="1"/>
    <col min="62" max="62" width="1.6640625" style="386" customWidth="1"/>
    <col min="63" max="63" width="1.88671875" style="386" customWidth="1"/>
    <col min="64" max="64" width="2" style="386" customWidth="1"/>
    <col min="65" max="65" width="2.77734375" style="386" customWidth="1"/>
    <col min="66" max="66" width="9" style="386"/>
    <col min="67" max="71" width="3.109375" style="386" customWidth="1"/>
    <col min="72" max="72" width="7" style="386" customWidth="1"/>
    <col min="73" max="74" width="3.109375" style="386" customWidth="1"/>
    <col min="75" max="76" width="3.109375" style="239" customWidth="1"/>
    <col min="77" max="77" width="2.88671875" style="239" customWidth="1"/>
    <col min="78" max="78" width="1.44140625" style="239" customWidth="1"/>
    <col min="79" max="79" width="7.109375" style="239" customWidth="1"/>
    <col min="80" max="80" width="3.88671875" style="239" customWidth="1"/>
    <col min="81" max="84" width="3.44140625" style="239" customWidth="1"/>
    <col min="85" max="85" width="2.44140625" style="239" customWidth="1"/>
    <col min="86" max="86" width="0.6640625" style="239" customWidth="1"/>
    <col min="87" max="87" width="7.6640625" style="239" customWidth="1"/>
    <col min="88" max="90" width="3.109375" style="239" customWidth="1"/>
    <col min="91" max="91" width="2.33203125" style="239" customWidth="1"/>
    <col min="92" max="92" width="2.77734375" style="239" customWidth="1"/>
    <col min="93" max="95" width="3.109375" style="239" customWidth="1"/>
    <col min="96" max="96" width="7.88671875" style="239" customWidth="1"/>
    <col min="97" max="97" width="7.44140625" style="239" customWidth="1"/>
    <col min="98" max="98" width="8.6640625" style="239" customWidth="1"/>
    <col min="99" max="99" width="5.21875" style="239" customWidth="1"/>
    <col min="100" max="16384" width="9" style="239"/>
  </cols>
  <sheetData>
    <row r="1" spans="1:74" s="20" customFormat="1" ht="21.75" customHeight="1">
      <c r="A1" s="18" t="s">
        <v>799</v>
      </c>
      <c r="B1" s="19"/>
      <c r="C1" s="19"/>
      <c r="D1" s="19"/>
      <c r="E1" s="19"/>
      <c r="F1" s="19"/>
      <c r="G1" s="19"/>
      <c r="H1" s="19"/>
      <c r="I1" s="19"/>
      <c r="J1" s="19"/>
      <c r="K1" s="19"/>
      <c r="L1" s="19"/>
      <c r="M1" s="19"/>
      <c r="N1" s="19"/>
      <c r="O1" s="19"/>
      <c r="P1" s="19"/>
      <c r="Q1" s="19"/>
      <c r="R1" s="19"/>
      <c r="S1" s="19"/>
      <c r="T1" s="19"/>
      <c r="U1" s="19"/>
      <c r="V1" s="19"/>
      <c r="W1" s="19"/>
      <c r="X1" s="19"/>
      <c r="Y1" s="19"/>
      <c r="Z1" s="108"/>
      <c r="AA1" s="111"/>
      <c r="AB1" s="188" t="s">
        <v>329</v>
      </c>
      <c r="AC1" s="187"/>
      <c r="AD1" s="385"/>
      <c r="AI1" s="385"/>
      <c r="AJ1" s="385"/>
      <c r="AK1" s="385"/>
      <c r="AL1" s="385"/>
      <c r="AM1" s="385"/>
      <c r="AN1" s="385"/>
      <c r="AO1" s="385"/>
      <c r="AP1" s="385"/>
      <c r="AQ1" s="385"/>
      <c r="AT1" s="20" t="s">
        <v>316</v>
      </c>
      <c r="AU1" s="20" t="s">
        <v>317</v>
      </c>
      <c r="AZ1" s="20" t="s">
        <v>564</v>
      </c>
      <c r="BC1" s="20" t="s">
        <v>565</v>
      </c>
      <c r="BD1" s="441" t="str">
        <f>D6</f>
        <v/>
      </c>
      <c r="BE1" s="441" t="str">
        <f>D7</f>
        <v/>
      </c>
      <c r="BF1" s="442" t="str">
        <f>D4</f>
        <v/>
      </c>
      <c r="BG1" s="441" t="str">
        <f>コドン変換用シート!D9</f>
        <v/>
      </c>
      <c r="BH1" s="441" t="str">
        <f>G9</f>
        <v/>
      </c>
      <c r="BI1" s="447"/>
      <c r="BJ1" s="447"/>
      <c r="BK1" s="448"/>
      <c r="BL1" s="448"/>
      <c r="BM1" s="448"/>
      <c r="BN1" s="448"/>
      <c r="BO1" s="449"/>
      <c r="BP1" s="446"/>
      <c r="BQ1" s="385"/>
      <c r="BR1" s="385"/>
      <c r="BS1" s="385"/>
      <c r="BT1" s="385"/>
      <c r="BU1" s="385"/>
      <c r="BV1" s="385"/>
    </row>
    <row r="2" spans="1:74" ht="14.25" customHeight="1">
      <c r="A2" s="3" t="s">
        <v>570</v>
      </c>
      <c r="B2" s="3"/>
      <c r="C2" s="3"/>
      <c r="D2" s="3"/>
      <c r="E2" s="3"/>
      <c r="F2" s="3"/>
      <c r="G2" s="3"/>
      <c r="H2" s="3"/>
      <c r="I2" s="3"/>
      <c r="J2" s="3"/>
      <c r="K2" s="3"/>
      <c r="L2" s="3"/>
      <c r="M2" s="3"/>
      <c r="N2" s="3"/>
      <c r="O2" s="3"/>
      <c r="P2" s="3"/>
      <c r="Q2" s="3"/>
      <c r="R2" s="3"/>
      <c r="S2" s="3"/>
      <c r="T2" s="3"/>
      <c r="U2" s="3"/>
      <c r="V2" s="3"/>
      <c r="W2" s="3"/>
      <c r="X2" s="3"/>
      <c r="Y2" s="3"/>
      <c r="Z2" s="109" t="s">
        <v>18</v>
      </c>
      <c r="AB2" s="400" t="s">
        <v>319</v>
      </c>
      <c r="AC2" s="401" t="s">
        <v>164</v>
      </c>
      <c r="AF2" s="239" t="s">
        <v>3</v>
      </c>
      <c r="AG2" s="239" t="s">
        <v>5</v>
      </c>
      <c r="AR2" s="239">
        <v>1</v>
      </c>
      <c r="AS2" s="239" t="str">
        <f>IF(F25="","",F25)</f>
        <v>kpn1</v>
      </c>
      <c r="AT2" s="239" t="str">
        <f>IF(AS2=0,"",UPPER(AS2))</f>
        <v>KPN1</v>
      </c>
      <c r="AU2" s="438" t="str">
        <f>IF(AT2="","",SUBSTITUTE(SUBSTITUTE(SUBSTITUTE(SUBSTITUTE(SUBSTITUTE(SUBSTITUTE(SUBSTITUTE(SUBSTITUTE(SUBSTITUTE(SUBSTITUTE(SUBSTITUTE(SUBSTITUTE(SUBSTITUTE(SUBSTITUTE(AT2,"III",3),"II",2),"I",1),"IV",4),"V",5),"VI",6),"Ⅶ",7),"Ⅷ",8),"Ⅸ",9),"Ⅰ",1),"Ⅱ",2),"Ⅲ",3)," ",""),"Ⅴ",5))</f>
        <v>KPN1</v>
      </c>
      <c r="AX2" s="438"/>
      <c r="AZ2" s="438" t="s">
        <v>331</v>
      </c>
      <c r="BA2" s="438" t="s">
        <v>554</v>
      </c>
      <c r="BC2" s="439" t="s">
        <v>554</v>
      </c>
      <c r="BD2" s="443" t="s">
        <v>560</v>
      </c>
      <c r="BE2" s="239">
        <f>COUNTIF($AV$2:$AV$17,BC2)</f>
        <v>0</v>
      </c>
      <c r="BF2" s="445" t="b">
        <f>IF(BE2&gt;=1,TRUE,FALSE)</f>
        <v>0</v>
      </c>
      <c r="BG2" s="402"/>
      <c r="BH2" s="402"/>
      <c r="BI2" s="402"/>
      <c r="BJ2" s="402"/>
      <c r="BK2" s="402"/>
      <c r="BL2" s="402"/>
      <c r="BM2" s="402"/>
    </row>
    <row r="3" spans="1:74" ht="11.25" customHeight="1">
      <c r="A3" s="3"/>
      <c r="B3" s="3"/>
      <c r="C3" s="3"/>
      <c r="D3" s="3"/>
      <c r="E3" s="3"/>
      <c r="F3" s="3"/>
      <c r="G3" s="3"/>
      <c r="H3" s="3"/>
      <c r="I3" s="3"/>
      <c r="J3" s="3"/>
      <c r="K3" s="3"/>
      <c r="L3" s="3"/>
      <c r="M3" s="3"/>
      <c r="N3" s="3"/>
      <c r="O3" s="3"/>
      <c r="P3" s="3"/>
      <c r="Q3" s="3"/>
      <c r="R3" s="3"/>
      <c r="S3" s="3"/>
      <c r="T3" s="3"/>
      <c r="U3" s="3"/>
      <c r="V3" s="3"/>
      <c r="W3" s="3"/>
      <c r="X3" s="3"/>
      <c r="Y3" s="3"/>
      <c r="Z3" s="109"/>
      <c r="AB3" s="400" t="s">
        <v>320</v>
      </c>
      <c r="AC3" s="401" t="s">
        <v>165</v>
      </c>
      <c r="AH3" s="239" t="s">
        <v>567</v>
      </c>
      <c r="AR3" s="239">
        <v>2</v>
      </c>
      <c r="AS3" s="239">
        <f>H25</f>
        <v>0</v>
      </c>
      <c r="AT3" s="239" t="str">
        <f t="shared" ref="AT3:AT17" si="0">IF(AS3=0,"",UPPER(AS3))</f>
        <v/>
      </c>
      <c r="AU3" s="438" t="str">
        <f t="shared" ref="AU3:AU17" si="1">IF(AT3="","",SUBSTITUTE(SUBSTITUTE(SUBSTITUTE(SUBSTITUTE(SUBSTITUTE(SUBSTITUTE(SUBSTITUTE(SUBSTITUTE(SUBSTITUTE(SUBSTITUTE(SUBSTITUTE(SUBSTITUTE(SUBSTITUTE(SUBSTITUTE(AT3,"III",3),"II",2),"I",1),"IV",4),"V",5),"VI",6),"Ⅶ",7),"Ⅷ",8),"Ⅸ",9),"Ⅰ",1),"Ⅱ",2),"Ⅲ",3)," ",""),"Ⅴ",5))</f>
        <v/>
      </c>
      <c r="AV3" s="239" t="str">
        <f t="shared" ref="AV3:AV17" si="2">IFERROR(IF(AU3="","",VLOOKUP(AU3,$AZ$2:$BA$236,2,FALSE)),"")</f>
        <v/>
      </c>
      <c r="AX3" s="438"/>
      <c r="AZ3" s="438" t="s">
        <v>415</v>
      </c>
      <c r="BA3" s="438" t="s">
        <v>554</v>
      </c>
      <c r="BC3" s="439" t="s">
        <v>165</v>
      </c>
      <c r="BD3" s="443" t="s">
        <v>561</v>
      </c>
      <c r="BE3" s="239">
        <f t="shared" ref="BE3:BE13" si="3">COUNTIF($AV$2:$AV$17,BC3)</f>
        <v>0</v>
      </c>
      <c r="BF3" s="445" t="b">
        <f t="shared" ref="BF3:BF66" si="4">IF(BE3&gt;=1,TRUE,FALSE)</f>
        <v>0</v>
      </c>
      <c r="BG3" s="402"/>
      <c r="BH3" s="402"/>
      <c r="BI3" s="402"/>
      <c r="BJ3" s="402"/>
      <c r="BK3" s="402"/>
      <c r="BL3" s="402"/>
      <c r="BM3" s="402"/>
    </row>
    <row r="4" spans="1:74">
      <c r="A4" s="3"/>
      <c r="B4" s="3" t="s">
        <v>21</v>
      </c>
      <c r="C4" s="2" t="s">
        <v>0</v>
      </c>
      <c r="D4" s="665" t="str">
        <f>IF(記入用シート!D4="","",記入用シート!D4)</f>
        <v/>
      </c>
      <c r="E4" s="667"/>
      <c r="F4" s="1"/>
      <c r="G4" s="1"/>
      <c r="H4" s="1"/>
      <c r="I4" s="1"/>
      <c r="J4" s="1"/>
      <c r="K4" s="1"/>
      <c r="L4" s="3"/>
      <c r="M4" s="3" t="s">
        <v>8</v>
      </c>
      <c r="N4" s="3"/>
      <c r="O4" s="3"/>
      <c r="P4" s="3"/>
      <c r="Q4" s="3"/>
      <c r="R4" s="3"/>
      <c r="S4" s="3"/>
      <c r="T4" s="3"/>
      <c r="U4" s="3"/>
      <c r="V4" s="3"/>
      <c r="W4" s="3"/>
      <c r="X4" s="3"/>
      <c r="Y4" s="3"/>
      <c r="Z4" s="105"/>
      <c r="AB4" s="400" t="s">
        <v>166</v>
      </c>
      <c r="AC4" s="401" t="s">
        <v>167</v>
      </c>
      <c r="AE4" s="239">
        <f>D15</f>
        <v>1</v>
      </c>
      <c r="AF4" s="239" t="s">
        <v>14</v>
      </c>
      <c r="AG4" s="239" t="s">
        <v>12</v>
      </c>
      <c r="AH4" s="239" t="s">
        <v>568</v>
      </c>
      <c r="AR4" s="239">
        <v>3</v>
      </c>
      <c r="AS4" s="239">
        <f>J25</f>
        <v>0</v>
      </c>
      <c r="AT4" s="239" t="str">
        <f t="shared" si="0"/>
        <v/>
      </c>
      <c r="AU4" s="438" t="str">
        <f t="shared" si="1"/>
        <v/>
      </c>
      <c r="AV4" s="239" t="str">
        <f t="shared" si="2"/>
        <v/>
      </c>
      <c r="AX4" s="438"/>
      <c r="AZ4" s="438" t="s">
        <v>484</v>
      </c>
      <c r="BA4" s="438" t="s">
        <v>554</v>
      </c>
      <c r="BC4" s="439" t="s">
        <v>555</v>
      </c>
      <c r="BD4" s="443" t="s">
        <v>166</v>
      </c>
      <c r="BE4" s="239">
        <f t="shared" si="3"/>
        <v>0</v>
      </c>
      <c r="BF4" s="445" t="b">
        <f t="shared" si="4"/>
        <v>0</v>
      </c>
      <c r="BG4" s="402"/>
      <c r="BH4" s="402"/>
      <c r="BI4" s="402"/>
      <c r="BJ4" s="402"/>
      <c r="BK4" s="402"/>
      <c r="BL4" s="402"/>
      <c r="BM4" s="402"/>
    </row>
    <row r="5" spans="1:74">
      <c r="A5" s="3"/>
      <c r="B5" s="3"/>
      <c r="C5" s="1"/>
      <c r="D5" s="1"/>
      <c r="E5" s="1"/>
      <c r="F5" s="1"/>
      <c r="G5" s="1"/>
      <c r="H5" s="1"/>
      <c r="I5" s="1"/>
      <c r="J5" s="1"/>
      <c r="K5" s="1"/>
      <c r="L5" s="3"/>
      <c r="M5" s="736"/>
      <c r="N5" s="737"/>
      <c r="O5" s="737"/>
      <c r="P5" s="737"/>
      <c r="Q5" s="737"/>
      <c r="R5" s="737"/>
      <c r="S5" s="737"/>
      <c r="T5" s="738"/>
      <c r="U5" s="668"/>
      <c r="V5" s="668"/>
      <c r="W5" s="9"/>
      <c r="X5" s="3"/>
      <c r="Y5" s="3"/>
      <c r="Z5" s="105"/>
      <c r="AB5" s="400" t="s">
        <v>168</v>
      </c>
      <c r="AC5" s="401" t="s">
        <v>169</v>
      </c>
      <c r="AE5" s="239">
        <v>1</v>
      </c>
      <c r="AF5" s="239" t="s">
        <v>15</v>
      </c>
      <c r="AG5" s="239" t="s">
        <v>13</v>
      </c>
      <c r="AR5" s="239">
        <v>4</v>
      </c>
      <c r="AS5" s="239">
        <f>L25</f>
        <v>0</v>
      </c>
      <c r="AT5" s="239" t="str">
        <f t="shared" si="0"/>
        <v/>
      </c>
      <c r="AU5" s="438" t="str">
        <f t="shared" si="1"/>
        <v/>
      </c>
      <c r="AV5" s="239" t="str">
        <f t="shared" si="2"/>
        <v/>
      </c>
      <c r="AX5" s="438"/>
      <c r="AZ5" s="438" t="s">
        <v>332</v>
      </c>
      <c r="BA5" s="438" t="s">
        <v>165</v>
      </c>
      <c r="BC5" s="439" t="s">
        <v>169</v>
      </c>
      <c r="BD5" s="443" t="s">
        <v>168</v>
      </c>
      <c r="BE5" s="239">
        <f t="shared" si="3"/>
        <v>0</v>
      </c>
      <c r="BF5" s="445" t="b">
        <f t="shared" si="4"/>
        <v>0</v>
      </c>
      <c r="BG5" s="402"/>
      <c r="BH5" s="402"/>
      <c r="BI5" s="402"/>
      <c r="BJ5" s="402"/>
      <c r="BK5" s="402"/>
      <c r="BL5" s="402"/>
      <c r="BM5" s="402"/>
    </row>
    <row r="6" spans="1:74">
      <c r="A6" s="3"/>
      <c r="B6" s="3" t="s">
        <v>22</v>
      </c>
      <c r="C6" s="4" t="s">
        <v>1</v>
      </c>
      <c r="D6" s="665" t="str">
        <f>IF(記入用シート!D6="","",記入用シート!D6)</f>
        <v/>
      </c>
      <c r="E6" s="666"/>
      <c r="F6" s="666"/>
      <c r="G6" s="666"/>
      <c r="H6" s="666"/>
      <c r="I6" s="666"/>
      <c r="J6" s="667"/>
      <c r="K6" s="100"/>
      <c r="L6" s="3"/>
      <c r="M6" s="739"/>
      <c r="N6" s="740"/>
      <c r="O6" s="740"/>
      <c r="P6" s="740"/>
      <c r="Q6" s="740"/>
      <c r="R6" s="740"/>
      <c r="S6" s="740"/>
      <c r="T6" s="741"/>
      <c r="U6" s="3"/>
      <c r="V6" s="3"/>
      <c r="W6" s="3"/>
      <c r="X6" s="3"/>
      <c r="Y6" s="3"/>
      <c r="Z6" s="105"/>
      <c r="AB6" s="400" t="s">
        <v>170</v>
      </c>
      <c r="AC6" s="401" t="s">
        <v>171</v>
      </c>
      <c r="AE6" s="239">
        <v>2</v>
      </c>
      <c r="AR6" s="239">
        <v>5</v>
      </c>
      <c r="AS6" s="239">
        <f>N25</f>
        <v>0</v>
      </c>
      <c r="AT6" s="239" t="str">
        <f t="shared" si="0"/>
        <v/>
      </c>
      <c r="AU6" s="438" t="str">
        <f t="shared" si="1"/>
        <v/>
      </c>
      <c r="AV6" s="239" t="str">
        <f t="shared" si="2"/>
        <v/>
      </c>
      <c r="AX6" s="438"/>
      <c r="AZ6" s="438" t="s">
        <v>416</v>
      </c>
      <c r="BA6" s="438" t="s">
        <v>165</v>
      </c>
      <c r="BC6" s="439" t="s">
        <v>165</v>
      </c>
      <c r="BD6" s="443" t="s">
        <v>170</v>
      </c>
      <c r="BE6" s="239">
        <f t="shared" si="3"/>
        <v>0</v>
      </c>
      <c r="BF6" s="445" t="b">
        <f t="shared" si="4"/>
        <v>0</v>
      </c>
      <c r="BG6" s="402"/>
      <c r="BH6" s="402"/>
      <c r="BI6" s="402"/>
      <c r="BJ6" s="402"/>
      <c r="BK6" s="402"/>
      <c r="BL6" s="402"/>
      <c r="BM6" s="402"/>
    </row>
    <row r="7" spans="1:74">
      <c r="A7" s="3"/>
      <c r="B7" s="3"/>
      <c r="C7" s="5"/>
      <c r="D7" s="665" t="str">
        <f>IF(記入用シート!D7="","",記入用シート!D7)</f>
        <v/>
      </c>
      <c r="E7" s="666"/>
      <c r="F7" s="666"/>
      <c r="G7" s="666"/>
      <c r="H7" s="666"/>
      <c r="I7" s="666"/>
      <c r="J7" s="667"/>
      <c r="K7" s="101"/>
      <c r="L7" s="3"/>
      <c r="M7" s="739"/>
      <c r="N7" s="740"/>
      <c r="O7" s="740"/>
      <c r="P7" s="740"/>
      <c r="Q7" s="740"/>
      <c r="R7" s="740"/>
      <c r="S7" s="740"/>
      <c r="T7" s="741"/>
      <c r="U7" s="3"/>
      <c r="V7" s="3"/>
      <c r="W7" s="3"/>
      <c r="X7" s="3"/>
      <c r="Y7" s="3"/>
      <c r="Z7" s="105"/>
      <c r="AB7" s="400" t="s">
        <v>172</v>
      </c>
      <c r="AC7" s="401" t="s">
        <v>173</v>
      </c>
      <c r="AE7" s="239">
        <v>3</v>
      </c>
      <c r="AR7" s="239">
        <v>6</v>
      </c>
      <c r="AS7" s="239">
        <f>P25</f>
        <v>0</v>
      </c>
      <c r="AT7" s="239" t="str">
        <f t="shared" si="0"/>
        <v/>
      </c>
      <c r="AU7" s="438" t="str">
        <f t="shared" si="1"/>
        <v/>
      </c>
      <c r="AV7" s="239" t="str">
        <f t="shared" si="2"/>
        <v/>
      </c>
      <c r="AX7" s="438"/>
      <c r="AZ7" s="438" t="s">
        <v>68</v>
      </c>
      <c r="BA7" s="438" t="s">
        <v>165</v>
      </c>
      <c r="BC7" s="439" t="s">
        <v>173</v>
      </c>
      <c r="BD7" s="443" t="s">
        <v>172</v>
      </c>
      <c r="BE7" s="239">
        <f t="shared" si="3"/>
        <v>0</v>
      </c>
      <c r="BF7" s="445" t="b">
        <f t="shared" si="4"/>
        <v>0</v>
      </c>
      <c r="BG7" s="402"/>
      <c r="BH7" s="402"/>
      <c r="BI7" s="402"/>
      <c r="BJ7" s="402"/>
      <c r="BK7" s="402"/>
      <c r="BL7" s="402"/>
      <c r="BM7" s="402"/>
    </row>
    <row r="8" spans="1:74">
      <c r="A8" s="3"/>
      <c r="B8" s="3"/>
      <c r="C8" s="8"/>
      <c r="D8" s="664"/>
      <c r="E8" s="664"/>
      <c r="F8" s="664"/>
      <c r="G8" s="664"/>
      <c r="H8" s="664"/>
      <c r="I8" s="664"/>
      <c r="J8" s="664"/>
      <c r="K8" s="54"/>
      <c r="L8" s="3"/>
      <c r="M8" s="739"/>
      <c r="N8" s="740"/>
      <c r="O8" s="740"/>
      <c r="P8" s="740"/>
      <c r="Q8" s="740"/>
      <c r="R8" s="740"/>
      <c r="S8" s="740"/>
      <c r="T8" s="741"/>
      <c r="U8" s="3"/>
      <c r="V8" s="3"/>
      <c r="W8" s="3"/>
      <c r="X8" s="3"/>
      <c r="Y8" s="3"/>
      <c r="Z8" s="105"/>
      <c r="AB8" s="400" t="s">
        <v>174</v>
      </c>
      <c r="AC8" s="401" t="s">
        <v>175</v>
      </c>
      <c r="AE8" s="239">
        <v>4</v>
      </c>
      <c r="AR8" s="239">
        <v>7</v>
      </c>
      <c r="AS8" s="239">
        <f>R25</f>
        <v>0</v>
      </c>
      <c r="AT8" s="239" t="str">
        <f t="shared" si="0"/>
        <v/>
      </c>
      <c r="AU8" s="438" t="str">
        <f t="shared" si="1"/>
        <v/>
      </c>
      <c r="AV8" s="239" t="str">
        <f t="shared" si="2"/>
        <v/>
      </c>
      <c r="AX8" s="438"/>
      <c r="AZ8" s="239" t="s">
        <v>660</v>
      </c>
      <c r="BA8" s="239" t="s">
        <v>173</v>
      </c>
      <c r="BC8" s="439" t="s">
        <v>175</v>
      </c>
      <c r="BD8" s="443" t="s">
        <v>174</v>
      </c>
      <c r="BE8" s="239">
        <f t="shared" si="3"/>
        <v>0</v>
      </c>
      <c r="BF8" s="445" t="b">
        <f t="shared" si="4"/>
        <v>0</v>
      </c>
      <c r="BG8" s="402"/>
      <c r="BH8" s="402"/>
      <c r="BI8" s="402"/>
      <c r="BJ8" s="402"/>
      <c r="BK8" s="402"/>
      <c r="BL8" s="402"/>
      <c r="BM8" s="402"/>
    </row>
    <row r="9" spans="1:74">
      <c r="A9" s="3"/>
      <c r="B9" s="3" t="s">
        <v>23</v>
      </c>
      <c r="C9" s="2" t="s">
        <v>4</v>
      </c>
      <c r="D9" s="665" t="str">
        <f>IF(記入用シート!D9="","",記入用シート!D9)</f>
        <v/>
      </c>
      <c r="E9" s="667"/>
      <c r="F9" s="317" t="s">
        <v>6</v>
      </c>
      <c r="G9" s="665" t="str">
        <f>IF(記入用シート!F9="","",記入用シート!F9)</f>
        <v/>
      </c>
      <c r="H9" s="667"/>
      <c r="I9" s="11" t="s">
        <v>11</v>
      </c>
      <c r="J9" s="11"/>
      <c r="K9" s="11"/>
      <c r="L9" s="3"/>
      <c r="M9" s="739"/>
      <c r="N9" s="740"/>
      <c r="O9" s="740"/>
      <c r="P9" s="740"/>
      <c r="Q9" s="740"/>
      <c r="R9" s="740"/>
      <c r="S9" s="740"/>
      <c r="T9" s="741"/>
      <c r="U9" s="3"/>
      <c r="V9" s="3"/>
      <c r="W9" s="3"/>
      <c r="X9" s="3"/>
      <c r="Y9" s="3"/>
      <c r="Z9" s="105"/>
      <c r="AB9" s="400" t="s">
        <v>176</v>
      </c>
      <c r="AC9" s="401" t="s">
        <v>177</v>
      </c>
      <c r="AE9" s="239">
        <v>5</v>
      </c>
      <c r="AR9" s="239">
        <v>8</v>
      </c>
      <c r="AS9" s="239">
        <f>T25</f>
        <v>0</v>
      </c>
      <c r="AT9" s="239" t="str">
        <f t="shared" si="0"/>
        <v/>
      </c>
      <c r="AU9" s="438" t="str">
        <f t="shared" si="1"/>
        <v/>
      </c>
      <c r="AV9" s="239" t="str">
        <f t="shared" si="2"/>
        <v/>
      </c>
      <c r="AX9" s="438"/>
      <c r="AZ9" s="239" t="s">
        <v>661</v>
      </c>
      <c r="BA9" s="239" t="s">
        <v>173</v>
      </c>
      <c r="BC9" s="439" t="s">
        <v>177</v>
      </c>
      <c r="BD9" s="443" t="s">
        <v>176</v>
      </c>
      <c r="BE9" s="239">
        <f t="shared" si="3"/>
        <v>0</v>
      </c>
      <c r="BF9" s="445" t="b">
        <f t="shared" si="4"/>
        <v>0</v>
      </c>
      <c r="BG9" s="402"/>
      <c r="BH9" s="402"/>
      <c r="BI9" s="402"/>
      <c r="BJ9" s="402"/>
      <c r="BK9" s="402"/>
      <c r="BL9" s="402"/>
      <c r="BM9" s="402"/>
    </row>
    <row r="10" spans="1:74" ht="14.25" customHeight="1">
      <c r="A10" s="3"/>
      <c r="B10" s="3"/>
      <c r="C10" s="2" t="s">
        <v>5</v>
      </c>
      <c r="D10" s="665" t="str">
        <f>IF(記入用シート!D10="","",記入用シート!D10)</f>
        <v/>
      </c>
      <c r="E10" s="667"/>
      <c r="F10" s="11"/>
      <c r="G10" s="11"/>
      <c r="H10" s="11"/>
      <c r="I10" s="11"/>
      <c r="J10" s="11"/>
      <c r="K10" s="11"/>
      <c r="L10" s="3"/>
      <c r="M10" s="739"/>
      <c r="N10" s="740"/>
      <c r="O10" s="740"/>
      <c r="P10" s="740"/>
      <c r="Q10" s="740"/>
      <c r="R10" s="740"/>
      <c r="S10" s="740"/>
      <c r="T10" s="741"/>
      <c r="U10" s="3"/>
      <c r="V10" s="3"/>
      <c r="W10" s="3"/>
      <c r="X10" s="3"/>
      <c r="Y10" s="3"/>
      <c r="Z10" s="105"/>
      <c r="AB10" s="400" t="s">
        <v>178</v>
      </c>
      <c r="AC10" s="401" t="s">
        <v>179</v>
      </c>
      <c r="AE10" s="239">
        <v>6</v>
      </c>
      <c r="AR10" s="239">
        <v>9</v>
      </c>
      <c r="AS10" s="239">
        <f>F27</f>
        <v>0</v>
      </c>
      <c r="AT10" s="239" t="str">
        <f t="shared" si="0"/>
        <v/>
      </c>
      <c r="AU10" s="438" t="str">
        <f t="shared" si="1"/>
        <v/>
      </c>
      <c r="AV10" s="239" t="str">
        <f t="shared" si="2"/>
        <v/>
      </c>
      <c r="AX10" s="438"/>
      <c r="AZ10" s="438" t="s">
        <v>333</v>
      </c>
      <c r="BA10" s="438" t="s">
        <v>555</v>
      </c>
      <c r="BC10" s="439" t="s">
        <v>179</v>
      </c>
      <c r="BD10" s="443" t="s">
        <v>178</v>
      </c>
      <c r="BE10" s="239">
        <f t="shared" si="3"/>
        <v>0</v>
      </c>
      <c r="BF10" s="445" t="b">
        <f t="shared" si="4"/>
        <v>0</v>
      </c>
      <c r="BG10" s="402"/>
      <c r="BH10" s="402"/>
      <c r="BI10" s="402"/>
      <c r="BJ10" s="402"/>
      <c r="BK10" s="402"/>
      <c r="BL10" s="402"/>
      <c r="BM10" s="402"/>
    </row>
    <row r="11" spans="1:74">
      <c r="A11" s="3"/>
      <c r="B11" s="3"/>
      <c r="C11" s="3"/>
      <c r="D11" s="3"/>
      <c r="E11" s="3"/>
      <c r="F11" s="11"/>
      <c r="G11" s="11"/>
      <c r="H11" s="11" t="str">
        <f>IF(AND(D12="gBlocks",I12=""),"※5'末端の修飾についてご入力下さい",(IF(D12="","※サービス種を選択して下さい","")))</f>
        <v>※サービス種を選択して下さい</v>
      </c>
      <c r="I11" s="11"/>
      <c r="J11" s="11"/>
      <c r="K11" s="11"/>
      <c r="L11" s="3"/>
      <c r="M11" s="739"/>
      <c r="N11" s="740"/>
      <c r="O11" s="740"/>
      <c r="P11" s="740"/>
      <c r="Q11" s="740"/>
      <c r="R11" s="740"/>
      <c r="S11" s="740"/>
      <c r="T11" s="741"/>
      <c r="U11" s="3"/>
      <c r="V11" s="3"/>
      <c r="W11" s="3"/>
      <c r="X11" s="3"/>
      <c r="Y11" s="3"/>
      <c r="Z11" s="105"/>
      <c r="AB11" s="400" t="s">
        <v>180</v>
      </c>
      <c r="AC11" s="401" t="s">
        <v>181</v>
      </c>
      <c r="AE11" s="239">
        <v>7</v>
      </c>
      <c r="AR11" s="239">
        <v>10</v>
      </c>
      <c r="AS11" s="239">
        <f>H27</f>
        <v>0</v>
      </c>
      <c r="AT11" s="239" t="str">
        <f t="shared" si="0"/>
        <v/>
      </c>
      <c r="AU11" s="438" t="str">
        <f t="shared" si="1"/>
        <v/>
      </c>
      <c r="AV11" s="239" t="str">
        <f t="shared" si="2"/>
        <v/>
      </c>
      <c r="AX11" s="438"/>
      <c r="AZ11" s="438" t="s">
        <v>485</v>
      </c>
      <c r="BA11" s="438" t="s">
        <v>555</v>
      </c>
      <c r="BC11" s="439" t="s">
        <v>181</v>
      </c>
      <c r="BD11" s="443" t="s">
        <v>180</v>
      </c>
      <c r="BE11" s="239">
        <f t="shared" si="3"/>
        <v>0</v>
      </c>
      <c r="BF11" s="445" t="b">
        <f t="shared" si="4"/>
        <v>0</v>
      </c>
      <c r="BG11" s="402"/>
      <c r="BH11" s="402"/>
      <c r="BI11" s="402"/>
      <c r="BJ11" s="402"/>
      <c r="BK11" s="402"/>
      <c r="BL11" s="402"/>
      <c r="BM11" s="402"/>
    </row>
    <row r="12" spans="1:74">
      <c r="A12" s="3"/>
      <c r="B12" s="3" t="s">
        <v>24</v>
      </c>
      <c r="C12" s="2" t="s">
        <v>600</v>
      </c>
      <c r="D12" s="713"/>
      <c r="E12" s="715"/>
      <c r="F12" s="3"/>
      <c r="G12" s="3"/>
      <c r="H12" s="316" t="str">
        <f>IF(D12="","",IF(D12="Genes","ベクター","末端修飾"))</f>
        <v/>
      </c>
      <c r="I12" s="713"/>
      <c r="J12" s="715"/>
      <c r="K12" s="3" t="str">
        <f>IF(D12="Genes","耐性","")</f>
        <v/>
      </c>
      <c r="L12" s="3"/>
      <c r="M12" s="739"/>
      <c r="N12" s="740"/>
      <c r="O12" s="740"/>
      <c r="P12" s="740"/>
      <c r="Q12" s="740"/>
      <c r="R12" s="740"/>
      <c r="S12" s="740"/>
      <c r="T12" s="741"/>
      <c r="U12" s="3"/>
      <c r="V12" s="3"/>
      <c r="W12" s="3"/>
      <c r="X12" s="3"/>
      <c r="Y12" s="3"/>
      <c r="Z12" s="105"/>
      <c r="AB12" s="400" t="s">
        <v>182</v>
      </c>
      <c r="AC12" s="401" t="s">
        <v>183</v>
      </c>
      <c r="AE12" s="239">
        <v>8</v>
      </c>
      <c r="AR12" s="239">
        <v>11</v>
      </c>
      <c r="AS12" s="239">
        <f>J27</f>
        <v>0</v>
      </c>
      <c r="AT12" s="239" t="str">
        <f t="shared" si="0"/>
        <v/>
      </c>
      <c r="AU12" s="438" t="str">
        <f t="shared" si="1"/>
        <v/>
      </c>
      <c r="AV12" s="239" t="str">
        <f t="shared" si="2"/>
        <v/>
      </c>
      <c r="AX12" s="438"/>
      <c r="AZ12" s="438" t="s">
        <v>334</v>
      </c>
      <c r="BA12" s="438" t="s">
        <v>169</v>
      </c>
      <c r="BC12" s="439" t="s">
        <v>183</v>
      </c>
      <c r="BD12" s="443" t="s">
        <v>182</v>
      </c>
      <c r="BE12" s="239">
        <f t="shared" si="3"/>
        <v>0</v>
      </c>
      <c r="BF12" s="445" t="b">
        <f t="shared" si="4"/>
        <v>0</v>
      </c>
      <c r="BG12" s="402"/>
      <c r="BH12" s="402"/>
      <c r="BI12" s="402"/>
      <c r="BJ12" s="402"/>
      <c r="BK12" s="402"/>
      <c r="BL12" s="402"/>
      <c r="BM12" s="402"/>
    </row>
    <row r="13" spans="1:74">
      <c r="A13" s="3"/>
      <c r="B13" s="3"/>
      <c r="C13" s="3"/>
      <c r="D13" s="3"/>
      <c r="E13" s="3"/>
      <c r="F13" s="3"/>
      <c r="G13" s="3"/>
      <c r="H13" s="314" t="str">
        <f>IF(D12="Genes","※配列毎に異なるベクターをご指定の場合は、","")</f>
        <v/>
      </c>
      <c r="I13" s="6"/>
      <c r="J13" s="3"/>
      <c r="K13" s="3"/>
      <c r="L13" s="3"/>
      <c r="M13" s="739"/>
      <c r="N13" s="740"/>
      <c r="O13" s="740"/>
      <c r="P13" s="740"/>
      <c r="Q13" s="740"/>
      <c r="R13" s="740"/>
      <c r="S13" s="740"/>
      <c r="T13" s="741"/>
      <c r="U13" s="3"/>
      <c r="V13" s="3"/>
      <c r="W13" s="3"/>
      <c r="X13" s="3"/>
      <c r="Y13" s="3"/>
      <c r="Z13" s="105"/>
      <c r="AB13" s="400" t="s">
        <v>184</v>
      </c>
      <c r="AC13" s="401" t="s">
        <v>185</v>
      </c>
      <c r="AE13" s="239">
        <v>9</v>
      </c>
      <c r="AR13" s="239">
        <v>12</v>
      </c>
      <c r="AS13" s="239">
        <f>L27</f>
        <v>0</v>
      </c>
      <c r="AT13" s="239" t="str">
        <f t="shared" si="0"/>
        <v/>
      </c>
      <c r="AU13" s="438" t="str">
        <f t="shared" si="1"/>
        <v/>
      </c>
      <c r="AV13" s="239" t="str">
        <f t="shared" si="2"/>
        <v/>
      </c>
      <c r="AX13" s="438"/>
      <c r="AZ13" s="438" t="s">
        <v>418</v>
      </c>
      <c r="BA13" s="438" t="s">
        <v>169</v>
      </c>
      <c r="BC13" s="439" t="s">
        <v>185</v>
      </c>
      <c r="BD13" s="443" t="s">
        <v>184</v>
      </c>
      <c r="BE13" s="239">
        <f t="shared" si="3"/>
        <v>0</v>
      </c>
      <c r="BF13" s="445" t="b">
        <f t="shared" si="4"/>
        <v>0</v>
      </c>
      <c r="BG13" s="402"/>
      <c r="BH13" s="402"/>
      <c r="BI13" s="402"/>
      <c r="BJ13" s="402"/>
      <c r="BK13" s="402"/>
      <c r="BL13" s="402"/>
      <c r="BM13" s="402"/>
    </row>
    <row r="14" spans="1:74" ht="7.5" customHeight="1">
      <c r="A14" s="3"/>
      <c r="B14" s="3"/>
      <c r="C14" s="3"/>
      <c r="D14" s="3"/>
      <c r="E14" s="3"/>
      <c r="F14" s="3"/>
      <c r="G14" s="3"/>
      <c r="H14" s="671" t="str">
        <f>IF(D12="Genes","  右空欄にご記載をお願いします。","")</f>
        <v/>
      </c>
      <c r="I14" s="671"/>
      <c r="J14" s="671"/>
      <c r="K14" s="671"/>
      <c r="L14" s="672"/>
      <c r="M14" s="739"/>
      <c r="N14" s="740"/>
      <c r="O14" s="740"/>
      <c r="P14" s="740"/>
      <c r="Q14" s="740"/>
      <c r="R14" s="740"/>
      <c r="S14" s="740"/>
      <c r="T14" s="741"/>
      <c r="U14" s="3"/>
      <c r="V14" s="3"/>
      <c r="W14" s="3"/>
      <c r="X14" s="3"/>
      <c r="Y14" s="3"/>
      <c r="Z14" s="105"/>
      <c r="AB14" s="400"/>
      <c r="AC14" s="401"/>
      <c r="AE14" s="239">
        <v>10</v>
      </c>
      <c r="AR14" s="239">
        <v>13</v>
      </c>
      <c r="AS14" s="239">
        <f>N27</f>
        <v>0</v>
      </c>
      <c r="AT14" s="239" t="str">
        <f t="shared" si="0"/>
        <v/>
      </c>
      <c r="AU14" s="438" t="str">
        <f t="shared" si="1"/>
        <v/>
      </c>
      <c r="AV14" s="239" t="str">
        <f t="shared" si="2"/>
        <v/>
      </c>
      <c r="AX14" s="438"/>
      <c r="AZ14" s="438" t="s">
        <v>486</v>
      </c>
      <c r="BA14" s="438" t="s">
        <v>169</v>
      </c>
      <c r="BC14" s="439" t="s">
        <v>187</v>
      </c>
      <c r="BD14" s="443" t="s">
        <v>186</v>
      </c>
      <c r="BE14" s="239">
        <f t="shared" ref="BE14:BE45" si="5">COUNTIF($AV$2:$AV$17,BC14)</f>
        <v>0</v>
      </c>
      <c r="BF14" s="445" t="b">
        <f t="shared" si="4"/>
        <v>0</v>
      </c>
      <c r="BG14" s="402"/>
      <c r="BH14" s="402"/>
      <c r="BI14" s="402"/>
      <c r="BJ14" s="402"/>
      <c r="BK14" s="402"/>
      <c r="BL14" s="402"/>
      <c r="BM14" s="402"/>
    </row>
    <row r="15" spans="1:74" ht="15" customHeight="1">
      <c r="A15" s="3"/>
      <c r="B15" s="3" t="s">
        <v>25</v>
      </c>
      <c r="C15" s="2" t="s">
        <v>10</v>
      </c>
      <c r="D15" s="734">
        <v>1</v>
      </c>
      <c r="E15" s="735"/>
      <c r="F15" s="3" t="s">
        <v>16</v>
      </c>
      <c r="G15" s="3"/>
      <c r="H15" s="671"/>
      <c r="I15" s="671"/>
      <c r="J15" s="671"/>
      <c r="K15" s="671"/>
      <c r="L15" s="672"/>
      <c r="M15" s="742"/>
      <c r="N15" s="743"/>
      <c r="O15" s="743"/>
      <c r="P15" s="743"/>
      <c r="Q15" s="743"/>
      <c r="R15" s="743"/>
      <c r="S15" s="743"/>
      <c r="T15" s="744"/>
      <c r="U15" s="3"/>
      <c r="V15" s="3"/>
      <c r="W15" s="3"/>
      <c r="X15" s="3"/>
      <c r="Y15" s="3"/>
      <c r="Z15" s="105"/>
      <c r="AB15" s="400" t="s">
        <v>186</v>
      </c>
      <c r="AC15" s="401" t="s">
        <v>187</v>
      </c>
      <c r="AE15" s="239">
        <v>11</v>
      </c>
      <c r="AR15" s="239">
        <v>14</v>
      </c>
      <c r="AS15" s="239">
        <f>P27</f>
        <v>0</v>
      </c>
      <c r="AT15" s="239" t="str">
        <f t="shared" si="0"/>
        <v/>
      </c>
      <c r="AU15" s="438" t="str">
        <f t="shared" si="1"/>
        <v/>
      </c>
      <c r="AV15" s="239" t="str">
        <f t="shared" si="2"/>
        <v/>
      </c>
      <c r="AX15" s="438"/>
      <c r="AZ15" s="438" t="s">
        <v>335</v>
      </c>
      <c r="BA15" s="438" t="s">
        <v>165</v>
      </c>
      <c r="BC15" s="439" t="s">
        <v>189</v>
      </c>
      <c r="BD15" s="443" t="s">
        <v>188</v>
      </c>
      <c r="BE15" s="239">
        <f t="shared" si="5"/>
        <v>0</v>
      </c>
      <c r="BF15" s="445" t="b">
        <f t="shared" si="4"/>
        <v>0</v>
      </c>
      <c r="BG15" s="402"/>
      <c r="BH15" s="402"/>
      <c r="BI15" s="402"/>
      <c r="BJ15" s="402"/>
      <c r="BK15" s="402"/>
      <c r="BL15" s="402"/>
      <c r="BM15" s="402"/>
    </row>
    <row r="16" spans="1:74" ht="15" customHeight="1">
      <c r="A16" s="3"/>
      <c r="B16" s="3"/>
      <c r="C16" s="3" t="str">
        <f>IF(D15&lt;=15,"※半角数字でご入力下さい。","※半角数字でご入力下さい。16配列以上は、「コドン変換用シート(一括)」にご入力下さい。")</f>
        <v>※半角数字でご入力下さい。</v>
      </c>
      <c r="D16" s="3"/>
      <c r="E16" s="3"/>
      <c r="F16" s="3"/>
      <c r="G16" s="3"/>
      <c r="H16" s="3"/>
      <c r="I16" s="3"/>
      <c r="J16" s="3"/>
      <c r="K16" s="3"/>
      <c r="L16" s="3"/>
      <c r="M16" s="53"/>
      <c r="N16" s="3"/>
      <c r="O16" s="3"/>
      <c r="P16" s="3"/>
      <c r="Q16" s="3"/>
      <c r="R16" s="3"/>
      <c r="S16" s="3"/>
      <c r="T16" s="3"/>
      <c r="U16" s="3"/>
      <c r="V16" s="3"/>
      <c r="W16" s="3"/>
      <c r="X16" s="3"/>
      <c r="Y16" s="3"/>
      <c r="Z16" s="105"/>
      <c r="AB16" s="400" t="s">
        <v>188</v>
      </c>
      <c r="AC16" s="401" t="s">
        <v>189</v>
      </c>
      <c r="AE16" s="239">
        <v>12</v>
      </c>
      <c r="AR16" s="239">
        <v>15</v>
      </c>
      <c r="AS16" s="239">
        <f>R27</f>
        <v>0</v>
      </c>
      <c r="AT16" s="239" t="str">
        <f t="shared" si="0"/>
        <v/>
      </c>
      <c r="AU16" s="438" t="str">
        <f t="shared" si="1"/>
        <v/>
      </c>
      <c r="AV16" s="239" t="str">
        <f t="shared" si="2"/>
        <v/>
      </c>
      <c r="AX16" s="438"/>
      <c r="AZ16" s="438" t="s">
        <v>419</v>
      </c>
      <c r="BA16" s="438" t="s">
        <v>165</v>
      </c>
      <c r="BC16" s="439" t="s">
        <v>190</v>
      </c>
      <c r="BD16" s="443" t="s">
        <v>562</v>
      </c>
      <c r="BE16" s="239">
        <f t="shared" si="5"/>
        <v>0</v>
      </c>
      <c r="BF16" s="445" t="b">
        <f t="shared" si="4"/>
        <v>0</v>
      </c>
      <c r="BG16" s="402"/>
      <c r="BH16" s="402"/>
      <c r="BI16" s="402"/>
      <c r="BJ16" s="402"/>
      <c r="BK16" s="402"/>
      <c r="BL16" s="402"/>
      <c r="BM16" s="402"/>
    </row>
    <row r="17" spans="1:9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105"/>
      <c r="AB17" s="400"/>
      <c r="AC17" s="401"/>
      <c r="AE17" s="239">
        <v>13</v>
      </c>
      <c r="AR17" s="239">
        <v>16</v>
      </c>
      <c r="AS17" s="239">
        <f>T27</f>
        <v>0</v>
      </c>
      <c r="AT17" s="239" t="str">
        <f t="shared" si="0"/>
        <v/>
      </c>
      <c r="AU17" s="438" t="str">
        <f t="shared" si="1"/>
        <v/>
      </c>
      <c r="AV17" s="239" t="str">
        <f t="shared" si="2"/>
        <v/>
      </c>
      <c r="AX17" s="438"/>
      <c r="AZ17" s="438" t="s">
        <v>487</v>
      </c>
      <c r="BA17" s="438" t="s">
        <v>165</v>
      </c>
      <c r="BC17" s="439" t="s">
        <v>192</v>
      </c>
      <c r="BD17" s="443" t="s">
        <v>191</v>
      </c>
      <c r="BE17" s="239">
        <f t="shared" si="5"/>
        <v>0</v>
      </c>
      <c r="BF17" s="445" t="b">
        <f t="shared" si="4"/>
        <v>0</v>
      </c>
      <c r="BG17" s="402"/>
      <c r="BH17" s="402"/>
      <c r="BI17" s="402"/>
      <c r="BJ17" s="402"/>
      <c r="BK17" s="402"/>
      <c r="BL17" s="402"/>
      <c r="BM17" s="402"/>
    </row>
    <row r="18" spans="1:96" ht="15" customHeight="1">
      <c r="A18" s="3"/>
      <c r="B18" s="3" t="s">
        <v>132</v>
      </c>
      <c r="C18" s="2" t="s">
        <v>133</v>
      </c>
      <c r="D18" s="713" t="s">
        <v>592</v>
      </c>
      <c r="E18" s="714"/>
      <c r="F18" s="714"/>
      <c r="G18" s="715"/>
      <c r="H18" s="106"/>
      <c r="I18" s="3"/>
      <c r="J18" s="3"/>
      <c r="K18" s="3"/>
      <c r="L18" s="3"/>
      <c r="M18" s="3"/>
      <c r="N18" s="3"/>
      <c r="O18" s="3"/>
      <c r="P18" s="3"/>
      <c r="Q18" s="3"/>
      <c r="R18" s="3"/>
      <c r="S18" s="3"/>
      <c r="T18" s="3"/>
      <c r="U18" s="3"/>
      <c r="V18" s="3"/>
      <c r="W18" s="3"/>
      <c r="X18" s="3"/>
      <c r="Y18" s="3"/>
      <c r="Z18" s="105"/>
      <c r="AB18" s="400" t="s">
        <v>321</v>
      </c>
      <c r="AC18" s="401" t="s">
        <v>190</v>
      </c>
      <c r="AE18" s="239">
        <v>14</v>
      </c>
      <c r="AX18" s="438"/>
      <c r="AZ18" s="438" t="s">
        <v>531</v>
      </c>
      <c r="BA18" s="438" t="s">
        <v>165</v>
      </c>
      <c r="BC18" s="439" t="s">
        <v>194</v>
      </c>
      <c r="BD18" s="443" t="s">
        <v>193</v>
      </c>
      <c r="BE18" s="239">
        <f t="shared" si="5"/>
        <v>0</v>
      </c>
      <c r="BF18" s="445" t="b">
        <f t="shared" si="4"/>
        <v>0</v>
      </c>
      <c r="BG18" s="402"/>
      <c r="BH18" s="402"/>
      <c r="BI18" s="402"/>
      <c r="BJ18" s="402"/>
      <c r="BK18" s="402"/>
      <c r="BL18" s="402"/>
      <c r="BM18" s="402"/>
    </row>
    <row r="19" spans="1:96" ht="13.5" customHeight="1">
      <c r="A19" s="3"/>
      <c r="B19" s="3"/>
      <c r="C19" s="3" t="s">
        <v>156</v>
      </c>
      <c r="D19" s="3"/>
      <c r="E19" s="3"/>
      <c r="F19" s="3"/>
      <c r="G19" s="3"/>
      <c r="H19" s="3"/>
      <c r="I19" s="3"/>
      <c r="J19" s="3"/>
      <c r="K19" s="3"/>
      <c r="L19" s="3"/>
      <c r="M19" s="3"/>
      <c r="N19" s="3"/>
      <c r="O19" s="3"/>
      <c r="P19" s="749" t="s">
        <v>576</v>
      </c>
      <c r="Q19" s="749"/>
      <c r="R19" s="749"/>
      <c r="S19" s="749"/>
      <c r="T19" s="749"/>
      <c r="U19" s="3"/>
      <c r="V19" s="3"/>
      <c r="W19" s="3"/>
      <c r="X19" s="3"/>
      <c r="Y19" s="3"/>
      <c r="Z19" s="105"/>
      <c r="AB19" s="400" t="s">
        <v>191</v>
      </c>
      <c r="AC19" s="401" t="s">
        <v>192</v>
      </c>
      <c r="AE19" s="239">
        <v>15</v>
      </c>
      <c r="AX19" s="438"/>
      <c r="AZ19" s="438" t="s">
        <v>336</v>
      </c>
      <c r="BA19" s="438" t="s">
        <v>173</v>
      </c>
      <c r="BC19" s="439" t="s">
        <v>556</v>
      </c>
      <c r="BD19" s="443" t="s">
        <v>195</v>
      </c>
      <c r="BE19" s="239">
        <f t="shared" si="5"/>
        <v>0</v>
      </c>
      <c r="BF19" s="445" t="b">
        <f t="shared" si="4"/>
        <v>0</v>
      </c>
      <c r="BG19" s="402"/>
      <c r="BH19" s="402"/>
      <c r="BI19" s="402"/>
      <c r="BJ19" s="402"/>
      <c r="BK19" s="402"/>
      <c r="BL19" s="402"/>
      <c r="BM19" s="402"/>
    </row>
    <row r="20" spans="1:96" ht="12.75" customHeight="1">
      <c r="A20" s="3"/>
      <c r="B20" s="1"/>
      <c r="C20" s="1" t="s">
        <v>583</v>
      </c>
      <c r="D20" s="3"/>
      <c r="E20" s="3"/>
      <c r="F20" s="3"/>
      <c r="G20" s="3"/>
      <c r="H20" s="3"/>
      <c r="I20" s="3"/>
      <c r="J20" s="3"/>
      <c r="K20" s="3"/>
      <c r="L20" s="3"/>
      <c r="M20" s="3"/>
      <c r="N20" s="1"/>
      <c r="O20" s="3"/>
      <c r="P20" s="3"/>
      <c r="Q20" s="3"/>
      <c r="R20" s="3"/>
      <c r="S20" s="3"/>
      <c r="T20" s="3"/>
      <c r="U20" s="3"/>
      <c r="V20" s="3"/>
      <c r="W20" s="3"/>
      <c r="X20" s="3"/>
      <c r="Y20" s="3"/>
      <c r="Z20" s="105"/>
      <c r="AB20" s="400" t="s">
        <v>193</v>
      </c>
      <c r="AC20" s="401" t="s">
        <v>194</v>
      </c>
      <c r="AE20" s="239">
        <v>16</v>
      </c>
      <c r="AX20" s="438"/>
      <c r="AZ20" s="438" t="s">
        <v>532</v>
      </c>
      <c r="BA20" s="438" t="s">
        <v>173</v>
      </c>
      <c r="BC20" s="439" t="s">
        <v>198</v>
      </c>
      <c r="BD20" s="443" t="s">
        <v>197</v>
      </c>
      <c r="BE20" s="239">
        <f t="shared" si="5"/>
        <v>0</v>
      </c>
      <c r="BF20" s="445" t="b">
        <f t="shared" si="4"/>
        <v>0</v>
      </c>
      <c r="BG20" s="402"/>
      <c r="BH20" s="402"/>
      <c r="BI20" s="402"/>
      <c r="BJ20" s="402"/>
      <c r="BK20" s="402"/>
      <c r="BL20" s="402"/>
      <c r="BM20" s="402"/>
    </row>
    <row r="21" spans="1:96" ht="6.75" customHeight="1">
      <c r="A21" s="3"/>
      <c r="B21" s="1"/>
      <c r="C21" s="98"/>
      <c r="D21" s="3"/>
      <c r="E21" s="3"/>
      <c r="F21" s="3"/>
      <c r="G21" s="3"/>
      <c r="H21" s="3"/>
      <c r="I21" s="3"/>
      <c r="J21" s="3"/>
      <c r="K21" s="3"/>
      <c r="L21" s="3"/>
      <c r="M21" s="3"/>
      <c r="N21" s="3"/>
      <c r="O21" s="3"/>
      <c r="P21" s="3"/>
      <c r="Q21" s="3"/>
      <c r="R21" s="3"/>
      <c r="S21" s="3"/>
      <c r="T21" s="3"/>
      <c r="U21" s="3"/>
      <c r="V21" s="3"/>
      <c r="W21" s="3"/>
      <c r="X21" s="3"/>
      <c r="Y21" s="3"/>
      <c r="Z21" s="105"/>
      <c r="AB21" s="400"/>
      <c r="AC21" s="401"/>
      <c r="AE21" s="239">
        <v>17</v>
      </c>
      <c r="AX21" s="438"/>
      <c r="AZ21" s="438" t="s">
        <v>488</v>
      </c>
      <c r="BA21" s="438" t="s">
        <v>173</v>
      </c>
      <c r="BC21" s="439" t="s">
        <v>200</v>
      </c>
      <c r="BD21" s="443" t="s">
        <v>199</v>
      </c>
      <c r="BE21" s="239">
        <f t="shared" si="5"/>
        <v>0</v>
      </c>
      <c r="BF21" s="445" t="b">
        <f t="shared" si="4"/>
        <v>0</v>
      </c>
      <c r="BG21" s="402"/>
      <c r="BH21" s="402"/>
      <c r="BI21" s="402"/>
      <c r="BJ21" s="402"/>
      <c r="BK21" s="402"/>
      <c r="BL21" s="402"/>
      <c r="BM21" s="402"/>
    </row>
    <row r="22" spans="1:96" ht="13.5" customHeight="1">
      <c r="A22" s="3"/>
      <c r="B22" s="213" t="s">
        <v>157</v>
      </c>
      <c r="C22" s="213" t="s">
        <v>158</v>
      </c>
      <c r="D22" s="213"/>
      <c r="E22" s="3"/>
      <c r="F22" s="3"/>
      <c r="G22" s="3"/>
      <c r="H22" s="11"/>
      <c r="I22" s="11"/>
      <c r="J22" s="11"/>
      <c r="K22" s="11"/>
      <c r="L22" s="11"/>
      <c r="M22" s="11"/>
      <c r="N22" s="11"/>
      <c r="O22" s="11"/>
      <c r="P22" s="11"/>
      <c r="Q22" s="11"/>
      <c r="R22" s="11"/>
      <c r="S22" s="11"/>
      <c r="T22" s="11"/>
      <c r="U22" s="3"/>
      <c r="V22" s="3"/>
      <c r="W22" s="3"/>
      <c r="X22" s="3"/>
      <c r="Y22" s="3"/>
      <c r="Z22" s="105"/>
      <c r="AB22" s="400" t="s">
        <v>195</v>
      </c>
      <c r="AC22" s="401" t="s">
        <v>196</v>
      </c>
      <c r="AE22" s="239">
        <v>18</v>
      </c>
      <c r="AX22" s="438"/>
      <c r="AZ22" s="438" t="s">
        <v>420</v>
      </c>
      <c r="BA22" s="438" t="s">
        <v>173</v>
      </c>
      <c r="BC22" s="439" t="s">
        <v>557</v>
      </c>
      <c r="BD22" s="443" t="s">
        <v>201</v>
      </c>
      <c r="BE22" s="239">
        <f t="shared" si="5"/>
        <v>0</v>
      </c>
      <c r="BF22" s="445" t="b">
        <f t="shared" si="4"/>
        <v>0</v>
      </c>
      <c r="BG22" s="402"/>
      <c r="BH22" s="402"/>
      <c r="BI22" s="402"/>
      <c r="BJ22" s="402"/>
      <c r="BK22" s="402"/>
      <c r="BL22" s="402"/>
      <c r="BM22" s="402"/>
    </row>
    <row r="23" spans="1:96" ht="13.5" customHeight="1">
      <c r="A23" s="3"/>
      <c r="B23" s="3"/>
      <c r="C23" s="3" t="s">
        <v>589</v>
      </c>
      <c r="D23" s="3"/>
      <c r="E23" s="3"/>
      <c r="F23" s="3"/>
      <c r="G23" s="3"/>
      <c r="H23" s="11"/>
      <c r="I23" s="11"/>
      <c r="J23" s="11"/>
      <c r="K23" s="11"/>
      <c r="L23" s="11"/>
      <c r="M23" s="11"/>
      <c r="N23" s="11"/>
      <c r="O23" s="11"/>
      <c r="P23" s="11"/>
      <c r="Q23" s="11"/>
      <c r="R23" s="11"/>
      <c r="S23" s="11"/>
      <c r="T23" s="11"/>
      <c r="U23" s="3"/>
      <c r="V23" s="3"/>
      <c r="W23" s="3"/>
      <c r="X23" s="3"/>
      <c r="Y23" s="3"/>
      <c r="Z23" s="105"/>
      <c r="AB23" s="400" t="s">
        <v>197</v>
      </c>
      <c r="AC23" s="401" t="s">
        <v>198</v>
      </c>
      <c r="AE23" s="239">
        <v>19</v>
      </c>
      <c r="AX23" s="438"/>
      <c r="AZ23" s="438" t="s">
        <v>337</v>
      </c>
      <c r="BA23" s="438" t="s">
        <v>175</v>
      </c>
      <c r="BC23" s="439" t="s">
        <v>204</v>
      </c>
      <c r="BD23" s="443" t="s">
        <v>203</v>
      </c>
      <c r="BE23" s="239">
        <f t="shared" si="5"/>
        <v>0</v>
      </c>
      <c r="BF23" s="445" t="b">
        <f t="shared" si="4"/>
        <v>0</v>
      </c>
      <c r="BG23" s="402"/>
      <c r="BH23" s="402"/>
      <c r="BI23" s="402"/>
      <c r="BJ23" s="402"/>
      <c r="BK23" s="402"/>
      <c r="BL23" s="402"/>
      <c r="BM23" s="402"/>
    </row>
    <row r="24" spans="1:96" ht="16.5" customHeight="1">
      <c r="A24" s="3"/>
      <c r="B24" s="3"/>
      <c r="C24" s="236" t="s">
        <v>590</v>
      </c>
      <c r="D24" s="3"/>
      <c r="E24" s="3"/>
      <c r="F24" s="3"/>
      <c r="G24" s="3"/>
      <c r="H24" s="3"/>
      <c r="I24" s="3"/>
      <c r="J24" s="3"/>
      <c r="K24" s="3"/>
      <c r="L24" s="3"/>
      <c r="M24" s="3"/>
      <c r="N24" s="3"/>
      <c r="O24" s="3"/>
      <c r="P24" s="3"/>
      <c r="Q24" s="3"/>
      <c r="R24" s="3"/>
      <c r="S24" s="3"/>
      <c r="T24" s="3"/>
      <c r="U24" s="3"/>
      <c r="V24" s="3"/>
      <c r="W24" s="3"/>
      <c r="X24" s="3"/>
      <c r="Y24" s="3"/>
      <c r="Z24" s="105"/>
      <c r="AB24" s="400" t="s">
        <v>199</v>
      </c>
      <c r="AC24" s="401" t="s">
        <v>200</v>
      </c>
      <c r="AE24" s="239">
        <v>20</v>
      </c>
      <c r="AX24" s="438"/>
      <c r="AZ24" s="438" t="s">
        <v>338</v>
      </c>
      <c r="BA24" s="438" t="s">
        <v>177</v>
      </c>
      <c r="BC24" s="439" t="s">
        <v>205</v>
      </c>
      <c r="BD24" s="443" t="s">
        <v>563</v>
      </c>
      <c r="BE24" s="239">
        <f t="shared" si="5"/>
        <v>0</v>
      </c>
      <c r="BF24" s="445" t="b">
        <f t="shared" si="4"/>
        <v>0</v>
      </c>
      <c r="BG24" s="402"/>
      <c r="BH24" s="402"/>
      <c r="BI24" s="402"/>
      <c r="BJ24" s="402"/>
      <c r="BK24" s="402"/>
      <c r="BL24" s="402"/>
      <c r="BM24" s="402"/>
    </row>
    <row r="25" spans="1:96">
      <c r="A25" s="3"/>
      <c r="B25" s="1"/>
      <c r="C25" s="102" t="s">
        <v>159</v>
      </c>
      <c r="D25" s="197" t="s">
        <v>160</v>
      </c>
      <c r="E25" s="199" t="s">
        <v>322</v>
      </c>
      <c r="F25" s="288" t="s">
        <v>569</v>
      </c>
      <c r="G25" s="197">
        <v>1</v>
      </c>
      <c r="H25" s="292"/>
      <c r="I25" s="197">
        <v>2</v>
      </c>
      <c r="J25" s="290"/>
      <c r="K25" s="197">
        <v>3</v>
      </c>
      <c r="L25" s="290"/>
      <c r="M25" s="197">
        <v>4</v>
      </c>
      <c r="N25" s="290"/>
      <c r="O25" s="197">
        <v>5</v>
      </c>
      <c r="P25" s="290"/>
      <c r="Q25" s="197">
        <v>6</v>
      </c>
      <c r="R25" s="290"/>
      <c r="S25" s="197">
        <v>7</v>
      </c>
      <c r="T25" s="294"/>
      <c r="U25" s="1"/>
      <c r="V25" s="1"/>
      <c r="W25" s="1"/>
      <c r="X25" s="1"/>
      <c r="Y25" s="1"/>
      <c r="Z25" s="105"/>
      <c r="AB25" s="400" t="s">
        <v>201</v>
      </c>
      <c r="AC25" s="401" t="s">
        <v>202</v>
      </c>
      <c r="AX25" s="438"/>
      <c r="AZ25" s="438" t="s">
        <v>421</v>
      </c>
      <c r="BA25" s="438" t="s">
        <v>177</v>
      </c>
      <c r="BC25" s="439" t="s">
        <v>207</v>
      </c>
      <c r="BD25" s="443" t="s">
        <v>206</v>
      </c>
      <c r="BE25" s="239">
        <f t="shared" si="5"/>
        <v>0</v>
      </c>
      <c r="BF25" s="445" t="b">
        <f t="shared" si="4"/>
        <v>0</v>
      </c>
      <c r="BG25" s="402"/>
      <c r="BH25" s="402"/>
      <c r="BI25" s="402"/>
      <c r="BJ25" s="402"/>
      <c r="BK25" s="402"/>
      <c r="BL25" s="402"/>
      <c r="BM25" s="402"/>
    </row>
    <row r="26" spans="1:96">
      <c r="A26" s="3"/>
      <c r="B26" s="1"/>
      <c r="C26" s="104"/>
      <c r="D26" s="196" t="s">
        <v>161</v>
      </c>
      <c r="E26" s="104"/>
      <c r="F26" s="289" t="s">
        <v>628</v>
      </c>
      <c r="G26" s="196"/>
      <c r="H26" s="293" t="str">
        <f>AV3</f>
        <v/>
      </c>
      <c r="I26" s="198"/>
      <c r="J26" s="291" t="str">
        <f>AV4</f>
        <v/>
      </c>
      <c r="K26" s="198"/>
      <c r="L26" s="291" t="str">
        <f>AV5</f>
        <v/>
      </c>
      <c r="M26" s="198"/>
      <c r="N26" s="291" t="str">
        <f>AV6</f>
        <v/>
      </c>
      <c r="O26" s="198"/>
      <c r="P26" s="291" t="str">
        <f>AV7</f>
        <v/>
      </c>
      <c r="Q26" s="198"/>
      <c r="R26" s="291" t="str">
        <f>AV8</f>
        <v/>
      </c>
      <c r="S26" s="198"/>
      <c r="T26" s="295" t="str">
        <f>AV9</f>
        <v/>
      </c>
      <c r="U26" s="1"/>
      <c r="V26" s="1"/>
      <c r="W26" s="1"/>
      <c r="X26" s="1"/>
      <c r="Y26" s="1"/>
      <c r="Z26" s="105"/>
      <c r="AB26" s="400" t="s">
        <v>203</v>
      </c>
      <c r="AC26" s="401" t="s">
        <v>204</v>
      </c>
      <c r="AX26" s="438"/>
      <c r="AZ26" s="438" t="s">
        <v>339</v>
      </c>
      <c r="BA26" s="438" t="s">
        <v>179</v>
      </c>
      <c r="BC26" s="439" t="s">
        <v>209</v>
      </c>
      <c r="BD26" s="443" t="s">
        <v>208</v>
      </c>
      <c r="BE26" s="239">
        <f t="shared" si="5"/>
        <v>0</v>
      </c>
      <c r="BF26" s="445" t="b">
        <f t="shared" si="4"/>
        <v>0</v>
      </c>
      <c r="BG26" s="402"/>
      <c r="BH26" s="402"/>
      <c r="BI26" s="402"/>
      <c r="BJ26" s="402"/>
      <c r="BK26" s="402"/>
      <c r="BL26" s="402"/>
      <c r="BM26" s="402"/>
    </row>
    <row r="27" spans="1:96">
      <c r="A27" s="3"/>
      <c r="B27" s="1"/>
      <c r="C27" s="104"/>
      <c r="D27" s="196" t="s">
        <v>163</v>
      </c>
      <c r="E27" s="200">
        <v>8</v>
      </c>
      <c r="F27" s="290"/>
      <c r="G27" s="197">
        <v>9</v>
      </c>
      <c r="H27" s="290"/>
      <c r="I27" s="196">
        <v>10</v>
      </c>
      <c r="J27" s="290"/>
      <c r="K27" s="196">
        <v>11</v>
      </c>
      <c r="L27" s="290"/>
      <c r="M27" s="196">
        <v>12</v>
      </c>
      <c r="N27" s="290"/>
      <c r="O27" s="196">
        <v>13</v>
      </c>
      <c r="P27" s="290"/>
      <c r="Q27" s="196">
        <v>14</v>
      </c>
      <c r="R27" s="290"/>
      <c r="S27" s="196">
        <v>15</v>
      </c>
      <c r="T27" s="294"/>
      <c r="U27" s="1"/>
      <c r="V27" s="1"/>
      <c r="W27" s="1"/>
      <c r="X27" s="1"/>
      <c r="Y27" s="1"/>
      <c r="Z27" s="105"/>
      <c r="AB27" s="400" t="s">
        <v>318</v>
      </c>
      <c r="AC27" s="401" t="s">
        <v>205</v>
      </c>
      <c r="AX27" s="438"/>
      <c r="AZ27" s="438" t="s">
        <v>490</v>
      </c>
      <c r="BA27" s="438" t="s">
        <v>179</v>
      </c>
      <c r="BC27" s="439" t="s">
        <v>211</v>
      </c>
      <c r="BD27" s="443" t="s">
        <v>210</v>
      </c>
      <c r="BE27" s="239">
        <f t="shared" si="5"/>
        <v>0</v>
      </c>
      <c r="BF27" s="445" t="b">
        <f>IF(BE27&gt;=1,TRUE,FALSE)</f>
        <v>0</v>
      </c>
      <c r="BG27" s="402"/>
      <c r="BH27" s="402"/>
      <c r="BI27" s="402"/>
      <c r="BJ27" s="402"/>
      <c r="BK27" s="402"/>
      <c r="BL27" s="402"/>
      <c r="BM27" s="402"/>
    </row>
    <row r="28" spans="1:96">
      <c r="A28" s="3"/>
      <c r="B28" s="1"/>
      <c r="C28" s="99"/>
      <c r="D28" s="198" t="s">
        <v>162</v>
      </c>
      <c r="E28" s="99"/>
      <c r="F28" s="291" t="str">
        <f>AV10</f>
        <v/>
      </c>
      <c r="G28" s="198"/>
      <c r="H28" s="291" t="str">
        <f>AV11</f>
        <v/>
      </c>
      <c r="I28" s="198"/>
      <c r="J28" s="291" t="str">
        <f>AV12</f>
        <v/>
      </c>
      <c r="K28" s="198"/>
      <c r="L28" s="291" t="str">
        <f>AV13</f>
        <v/>
      </c>
      <c r="M28" s="198"/>
      <c r="N28" s="291" t="str">
        <f>AV14</f>
        <v/>
      </c>
      <c r="O28" s="198"/>
      <c r="P28" s="291" t="str">
        <f>AV15</f>
        <v/>
      </c>
      <c r="Q28" s="198"/>
      <c r="R28" s="291" t="str">
        <f>AV16</f>
        <v/>
      </c>
      <c r="S28" s="198"/>
      <c r="T28" s="295" t="str">
        <f>AV17</f>
        <v/>
      </c>
      <c r="U28" s="1"/>
      <c r="V28" s="1"/>
      <c r="W28" s="1"/>
      <c r="X28" s="1"/>
      <c r="Y28" s="1"/>
      <c r="Z28" s="105"/>
      <c r="AB28" s="400" t="s">
        <v>206</v>
      </c>
      <c r="AC28" s="401" t="s">
        <v>207</v>
      </c>
      <c r="AX28" s="438"/>
      <c r="AZ28" s="438" t="s">
        <v>422</v>
      </c>
      <c r="BA28" s="438" t="s">
        <v>179</v>
      </c>
      <c r="BC28" s="439" t="s">
        <v>213</v>
      </c>
      <c r="BD28" s="443" t="s">
        <v>212</v>
      </c>
      <c r="BE28" s="239">
        <f t="shared" si="5"/>
        <v>0</v>
      </c>
      <c r="BF28" s="445" t="b">
        <f t="shared" si="4"/>
        <v>0</v>
      </c>
      <c r="BG28" s="402"/>
      <c r="BH28" s="402"/>
      <c r="BI28" s="402"/>
      <c r="BJ28" s="402"/>
      <c r="BK28" s="402"/>
      <c r="BL28" s="402"/>
      <c r="BM28" s="402"/>
    </row>
    <row r="29" spans="1:96">
      <c r="A29" s="3"/>
      <c r="B29" s="1"/>
      <c r="C29" s="1" t="s">
        <v>591</v>
      </c>
      <c r="D29" s="1"/>
      <c r="E29" s="1"/>
      <c r="F29" s="1"/>
      <c r="G29" s="1"/>
      <c r="H29" s="1"/>
      <c r="I29" s="1"/>
      <c r="J29" s="1"/>
      <c r="K29" s="1"/>
      <c r="L29" s="1"/>
      <c r="M29" s="1"/>
      <c r="N29" s="1"/>
      <c r="O29" s="1"/>
      <c r="P29" s="1"/>
      <c r="Q29" s="1"/>
      <c r="R29" s="1"/>
      <c r="S29" s="1"/>
      <c r="T29" s="1"/>
      <c r="U29" s="1"/>
      <c r="V29" s="1"/>
      <c r="W29" s="1"/>
      <c r="X29" s="1"/>
      <c r="Y29" s="1"/>
      <c r="Z29" s="105"/>
      <c r="AB29" s="400" t="s">
        <v>208</v>
      </c>
      <c r="AC29" s="401" t="s">
        <v>209</v>
      </c>
      <c r="AX29" s="438"/>
      <c r="AZ29" s="438" t="s">
        <v>340</v>
      </c>
      <c r="BA29" s="438" t="s">
        <v>181</v>
      </c>
      <c r="BC29" s="439" t="s">
        <v>215</v>
      </c>
      <c r="BD29" s="443" t="s">
        <v>214</v>
      </c>
      <c r="BE29" s="239">
        <f t="shared" si="5"/>
        <v>0</v>
      </c>
      <c r="BF29" s="445" t="b">
        <f t="shared" si="4"/>
        <v>0</v>
      </c>
      <c r="BG29" s="402"/>
      <c r="BH29" s="402"/>
      <c r="BI29" s="402"/>
      <c r="BJ29" s="402"/>
      <c r="BK29" s="402"/>
      <c r="BL29" s="402"/>
      <c r="BM29" s="402"/>
    </row>
    <row r="30" spans="1:96">
      <c r="A30" s="3"/>
      <c r="B30" s="1"/>
      <c r="C30" s="1"/>
      <c r="D30" s="1"/>
      <c r="E30" s="1"/>
      <c r="F30" s="1"/>
      <c r="G30" s="1"/>
      <c r="H30" s="1"/>
      <c r="I30" s="1"/>
      <c r="J30" s="1"/>
      <c r="K30" s="1"/>
      <c r="L30" s="1"/>
      <c r="M30" s="1"/>
      <c r="N30" s="1"/>
      <c r="O30" s="1"/>
      <c r="P30" s="1"/>
      <c r="Q30" s="1"/>
      <c r="R30" s="1"/>
      <c r="S30" s="1"/>
      <c r="T30" s="1"/>
      <c r="U30" s="1"/>
      <c r="V30" s="1"/>
      <c r="W30" s="1"/>
      <c r="X30" s="1"/>
      <c r="Y30" s="1"/>
      <c r="Z30" s="105"/>
      <c r="AB30" s="400" t="s">
        <v>210</v>
      </c>
      <c r="AC30" s="401" t="s">
        <v>211</v>
      </c>
      <c r="AX30" s="438"/>
      <c r="AZ30" s="438" t="s">
        <v>423</v>
      </c>
      <c r="BA30" s="438" t="s">
        <v>181</v>
      </c>
      <c r="BC30" s="439" t="s">
        <v>217</v>
      </c>
      <c r="BD30" s="443" t="s">
        <v>216</v>
      </c>
      <c r="BE30" s="239">
        <f t="shared" si="5"/>
        <v>0</v>
      </c>
      <c r="BF30" s="445" t="b">
        <f t="shared" si="4"/>
        <v>0</v>
      </c>
      <c r="BG30" s="402"/>
      <c r="BH30" s="402"/>
      <c r="BI30" s="402"/>
      <c r="BJ30" s="402"/>
      <c r="BK30" s="402"/>
      <c r="BL30" s="402"/>
      <c r="BM30" s="402"/>
    </row>
    <row r="31" spans="1:96">
      <c r="A31" s="3"/>
      <c r="B31" s="3"/>
      <c r="C31" s="3" t="s">
        <v>574</v>
      </c>
      <c r="D31" s="3"/>
      <c r="E31" s="3"/>
      <c r="F31" s="3"/>
      <c r="G31" s="3"/>
      <c r="H31" s="3"/>
      <c r="I31" s="3"/>
      <c r="J31" s="3"/>
      <c r="K31" s="3"/>
      <c r="L31" s="3"/>
      <c r="M31" s="3"/>
      <c r="N31" s="3"/>
      <c r="O31" s="3"/>
      <c r="P31" s="3"/>
      <c r="Q31" s="3"/>
      <c r="R31" s="3"/>
      <c r="S31" s="3"/>
      <c r="T31" s="3"/>
      <c r="U31" s="3"/>
      <c r="V31" s="3"/>
      <c r="W31" s="3"/>
      <c r="X31" s="3"/>
      <c r="Y31" s="3"/>
      <c r="Z31" s="105"/>
      <c r="AB31" s="400" t="s">
        <v>212</v>
      </c>
      <c r="AC31" s="401" t="s">
        <v>213</v>
      </c>
      <c r="AX31" s="438"/>
      <c r="AZ31" s="438" t="s">
        <v>491</v>
      </c>
      <c r="BA31" s="438" t="s">
        <v>181</v>
      </c>
      <c r="BC31" s="439" t="s">
        <v>219</v>
      </c>
      <c r="BD31" s="443" t="s">
        <v>218</v>
      </c>
      <c r="BE31" s="239">
        <f t="shared" si="5"/>
        <v>0</v>
      </c>
      <c r="BF31" s="445" t="b">
        <f t="shared" si="4"/>
        <v>0</v>
      </c>
      <c r="BG31" s="402"/>
      <c r="BH31" s="402"/>
      <c r="BI31" s="402"/>
      <c r="BJ31" s="402"/>
      <c r="BK31" s="402"/>
      <c r="BL31" s="402"/>
      <c r="BM31" s="402"/>
    </row>
    <row r="32" spans="1:96" s="240" customFormat="1">
      <c r="A32" s="194" t="str">
        <f>IF(B32="","","配列長")</f>
        <v>配列長</v>
      </c>
      <c r="B32" s="195" t="str">
        <f>IF($D$15&gt;=Z32,"NO."&amp;Z32,"")</f>
        <v>NO.1</v>
      </c>
      <c r="C32" s="56"/>
      <c r="D32" s="56"/>
      <c r="E32" s="56"/>
      <c r="F32" s="57"/>
      <c r="G32" s="57"/>
      <c r="H32" s="191"/>
      <c r="I32" s="191"/>
      <c r="J32" s="56"/>
      <c r="K32" s="56"/>
      <c r="L32" s="191"/>
      <c r="M32" s="191"/>
      <c r="N32" s="191"/>
      <c r="O32" s="191"/>
      <c r="P32" s="191"/>
      <c r="Q32" s="191"/>
      <c r="R32" s="191"/>
      <c r="S32" s="191"/>
      <c r="T32" s="191"/>
      <c r="U32" s="191"/>
      <c r="V32" s="191"/>
      <c r="W32" s="191"/>
      <c r="X32" s="191"/>
      <c r="Y32" s="191"/>
      <c r="Z32" s="234">
        <v>1</v>
      </c>
      <c r="AA32" s="193"/>
      <c r="AB32" s="400" t="s">
        <v>214</v>
      </c>
      <c r="AC32" s="401" t="s">
        <v>215</v>
      </c>
      <c r="AD32" s="393"/>
      <c r="AI32" s="393"/>
      <c r="AJ32" s="393"/>
      <c r="AK32" s="393"/>
      <c r="AL32" s="393"/>
      <c r="AM32" s="393"/>
      <c r="AN32" s="393"/>
      <c r="AO32" s="393"/>
      <c r="AP32" s="393"/>
      <c r="AQ32" s="393"/>
      <c r="AX32" s="440"/>
      <c r="AY32" s="440"/>
      <c r="AZ32" s="438" t="s">
        <v>341</v>
      </c>
      <c r="BA32" s="438" t="s">
        <v>183</v>
      </c>
      <c r="BC32" s="439" t="s">
        <v>221</v>
      </c>
      <c r="BD32" s="443" t="s">
        <v>220</v>
      </c>
      <c r="BE32" s="239">
        <f t="shared" si="5"/>
        <v>0</v>
      </c>
      <c r="BF32" s="445" t="b">
        <f t="shared" si="4"/>
        <v>0</v>
      </c>
      <c r="BG32" s="403"/>
      <c r="BH32" s="403"/>
      <c r="BI32" s="403"/>
      <c r="BJ32" s="403"/>
      <c r="BK32" s="403"/>
      <c r="BL32" s="403"/>
      <c r="BM32" s="403"/>
      <c r="BN32" s="393"/>
      <c r="BO32" s="386"/>
      <c r="BP32" s="386"/>
      <c r="BQ32" s="386"/>
      <c r="BR32" s="386"/>
      <c r="BS32" s="386"/>
      <c r="BT32" s="386"/>
      <c r="BU32" s="386"/>
      <c r="BV32" s="386"/>
      <c r="BW32" s="239"/>
      <c r="BX32" s="239"/>
      <c r="BY32" s="239"/>
      <c r="BZ32" s="239"/>
      <c r="CA32" s="239"/>
      <c r="CB32" s="239"/>
      <c r="CC32" s="239"/>
      <c r="CD32" s="239"/>
      <c r="CE32" s="239"/>
      <c r="CF32" s="239"/>
      <c r="CG32" s="239"/>
      <c r="CH32" s="239"/>
      <c r="CI32" s="239"/>
      <c r="CJ32" s="239"/>
      <c r="CK32" s="239"/>
      <c r="CL32" s="239"/>
      <c r="CM32" s="239"/>
      <c r="CN32" s="239"/>
      <c r="CO32" s="239"/>
      <c r="CP32" s="239"/>
      <c r="CQ32" s="239"/>
      <c r="CR32" s="239"/>
    </row>
    <row r="33" spans="1:65">
      <c r="A33" s="3"/>
      <c r="B33" s="1"/>
      <c r="C33" s="1"/>
      <c r="D33" s="1"/>
      <c r="E33" s="1"/>
      <c r="F33" s="1"/>
      <c r="G33" s="1"/>
      <c r="H33" s="1"/>
      <c r="I33" s="1"/>
      <c r="J33" s="1"/>
      <c r="K33" s="1"/>
      <c r="L33" s="1"/>
      <c r="M33" s="1"/>
      <c r="N33" s="1"/>
      <c r="O33" s="1"/>
      <c r="P33" s="1"/>
      <c r="Q33" s="1"/>
      <c r="R33" s="1"/>
      <c r="S33" s="1"/>
      <c r="T33" s="1"/>
      <c r="U33" s="1"/>
      <c r="V33" s="1"/>
      <c r="W33" s="1"/>
      <c r="X33" s="1"/>
      <c r="Y33" s="1"/>
      <c r="Z33" s="105"/>
      <c r="AB33" s="400" t="s">
        <v>216</v>
      </c>
      <c r="AC33" s="401" t="s">
        <v>217</v>
      </c>
      <c r="AX33" s="438"/>
      <c r="AZ33" s="438" t="s">
        <v>424</v>
      </c>
      <c r="BA33" s="438" t="s">
        <v>183</v>
      </c>
      <c r="BC33" s="439" t="s">
        <v>223</v>
      </c>
      <c r="BD33" s="443" t="s">
        <v>222</v>
      </c>
      <c r="BE33" s="239">
        <f t="shared" si="5"/>
        <v>0</v>
      </c>
      <c r="BF33" s="445" t="b">
        <f t="shared" si="4"/>
        <v>0</v>
      </c>
      <c r="BG33" s="402"/>
      <c r="BH33" s="402"/>
      <c r="BI33" s="402"/>
      <c r="BJ33" s="402"/>
      <c r="BK33" s="402"/>
      <c r="BL33" s="402"/>
      <c r="BM33" s="402"/>
    </row>
    <row r="34" spans="1:65">
      <c r="A34" s="3"/>
      <c r="B34" s="731" t="s">
        <v>572</v>
      </c>
      <c r="C34" s="731"/>
      <c r="D34" s="732" t="str">
        <f>IF(B32="","",$D$18)</f>
        <v>ヒト(Homo sapiens)</v>
      </c>
      <c r="E34" s="732"/>
      <c r="F34" s="732"/>
      <c r="G34" s="1"/>
      <c r="H34" s="1"/>
      <c r="I34" s="1"/>
      <c r="J34" s="1"/>
      <c r="K34" s="1"/>
      <c r="L34" s="1"/>
      <c r="M34" s="1"/>
      <c r="N34" s="1"/>
      <c r="O34" s="1"/>
      <c r="P34" s="1"/>
      <c r="Q34" s="1"/>
      <c r="R34" s="1"/>
      <c r="S34" s="1"/>
      <c r="T34" s="1"/>
      <c r="U34" s="1"/>
      <c r="V34" s="1"/>
      <c r="W34" s="1"/>
      <c r="X34" s="1"/>
      <c r="Y34" s="1"/>
      <c r="Z34" s="105"/>
      <c r="AB34" s="400" t="s">
        <v>218</v>
      </c>
      <c r="AC34" s="401" t="s">
        <v>219</v>
      </c>
      <c r="AX34" s="438"/>
      <c r="AZ34" s="438" t="s">
        <v>342</v>
      </c>
      <c r="BA34" s="438" t="s">
        <v>185</v>
      </c>
      <c r="BC34" s="439" t="s">
        <v>225</v>
      </c>
      <c r="BD34" s="443" t="s">
        <v>224</v>
      </c>
      <c r="BE34" s="239">
        <f t="shared" si="5"/>
        <v>0</v>
      </c>
      <c r="BF34" s="445" t="b">
        <f t="shared" si="4"/>
        <v>0</v>
      </c>
      <c r="BG34" s="402"/>
      <c r="BH34" s="402"/>
      <c r="BI34" s="402"/>
      <c r="BJ34" s="402"/>
      <c r="BK34" s="402"/>
      <c r="BL34" s="402"/>
      <c r="BM34" s="402"/>
    </row>
    <row r="35" spans="1:65">
      <c r="A35" s="3"/>
      <c r="B35" s="711" t="s">
        <v>2</v>
      </c>
      <c r="C35" s="712"/>
      <c r="D35" s="733"/>
      <c r="E35" s="733"/>
      <c r="F35" s="733"/>
      <c r="G35" s="1"/>
      <c r="H35" s="1"/>
      <c r="I35" s="1"/>
      <c r="J35" s="1"/>
      <c r="K35" s="1"/>
      <c r="L35" s="1"/>
      <c r="M35" s="1"/>
      <c r="N35" s="1"/>
      <c r="O35" s="1"/>
      <c r="P35" s="1"/>
      <c r="Q35" s="1"/>
      <c r="R35" s="1"/>
      <c r="S35" s="1"/>
      <c r="T35" s="1"/>
      <c r="U35" s="1"/>
      <c r="V35" s="1"/>
      <c r="W35" s="1"/>
      <c r="X35" s="1"/>
      <c r="Y35" s="1"/>
      <c r="Z35" s="105"/>
      <c r="AB35" s="400" t="s">
        <v>220</v>
      </c>
      <c r="AC35" s="401" t="s">
        <v>221</v>
      </c>
      <c r="AX35" s="438"/>
      <c r="AZ35" s="438" t="s">
        <v>492</v>
      </c>
      <c r="BA35" s="438" t="s">
        <v>185</v>
      </c>
      <c r="BC35" s="439" t="s">
        <v>227</v>
      </c>
      <c r="BD35" s="443" t="s">
        <v>226</v>
      </c>
      <c r="BE35" s="239">
        <f t="shared" si="5"/>
        <v>0</v>
      </c>
      <c r="BF35" s="445" t="b">
        <f t="shared" si="4"/>
        <v>0</v>
      </c>
      <c r="BG35" s="402"/>
      <c r="BH35" s="402"/>
      <c r="BI35" s="402"/>
      <c r="BJ35" s="402"/>
      <c r="BK35" s="402"/>
      <c r="BL35" s="402"/>
      <c r="BM35" s="402"/>
    </row>
    <row r="36" spans="1:65" ht="13.5" customHeight="1">
      <c r="A36" s="3"/>
      <c r="B36" s="711" t="s">
        <v>130</v>
      </c>
      <c r="C36" s="712"/>
      <c r="D36" s="745"/>
      <c r="E36" s="746"/>
      <c r="F36" s="747"/>
      <c r="G36" s="1" t="s">
        <v>641</v>
      </c>
      <c r="H36" s="1"/>
      <c r="I36" s="1"/>
      <c r="J36" s="1"/>
      <c r="K36" s="1"/>
      <c r="L36" s="1"/>
      <c r="M36" s="1"/>
      <c r="N36" s="1"/>
      <c r="O36" s="1"/>
      <c r="P36" s="1"/>
      <c r="Q36" s="1"/>
      <c r="R36" s="1"/>
      <c r="S36" s="1"/>
      <c r="T36" s="1"/>
      <c r="U36" s="1"/>
      <c r="V36" s="1"/>
      <c r="W36" s="3"/>
      <c r="X36" s="3"/>
      <c r="Y36" s="1"/>
      <c r="Z36" s="105"/>
      <c r="AB36" s="400" t="s">
        <v>222</v>
      </c>
      <c r="AC36" s="401" t="s">
        <v>223</v>
      </c>
      <c r="AX36" s="438"/>
      <c r="AZ36" s="438" t="s">
        <v>425</v>
      </c>
      <c r="BA36" s="438" t="s">
        <v>185</v>
      </c>
      <c r="BC36" s="439" t="s">
        <v>229</v>
      </c>
      <c r="BD36" s="443" t="s">
        <v>228</v>
      </c>
      <c r="BE36" s="239">
        <f t="shared" si="5"/>
        <v>0</v>
      </c>
      <c r="BF36" s="445" t="b">
        <f t="shared" si="4"/>
        <v>0</v>
      </c>
      <c r="BG36" s="402"/>
      <c r="BH36" s="402"/>
      <c r="BI36" s="402"/>
      <c r="BJ36" s="402"/>
      <c r="BK36" s="402"/>
      <c r="BL36" s="402"/>
      <c r="BM36" s="402"/>
    </row>
    <row r="37" spans="1:65" ht="14.25" customHeight="1">
      <c r="A37" s="3"/>
      <c r="B37" s="711" t="s">
        <v>131</v>
      </c>
      <c r="C37" s="712"/>
      <c r="D37" s="748"/>
      <c r="E37" s="746"/>
      <c r="F37" s="747"/>
      <c r="G37" s="1" t="s">
        <v>640</v>
      </c>
      <c r="H37" s="1"/>
      <c r="I37" s="1"/>
      <c r="J37" s="1"/>
      <c r="K37" s="1"/>
      <c r="L37" s="1"/>
      <c r="M37" s="1"/>
      <c r="N37" s="1"/>
      <c r="O37" s="1"/>
      <c r="P37" s="1"/>
      <c r="Q37" s="1"/>
      <c r="R37" s="1"/>
      <c r="S37" s="1"/>
      <c r="T37" s="1"/>
      <c r="U37" s="207"/>
      <c r="V37" s="207"/>
      <c r="W37" s="11"/>
      <c r="X37" s="11"/>
      <c r="Y37" s="1"/>
      <c r="Z37" s="105"/>
      <c r="AB37" s="400" t="s">
        <v>224</v>
      </c>
      <c r="AC37" s="401" t="s">
        <v>225</v>
      </c>
      <c r="AX37" s="438"/>
      <c r="AZ37" s="438" t="s">
        <v>343</v>
      </c>
      <c r="BA37" s="438" t="s">
        <v>187</v>
      </c>
      <c r="BC37" s="439" t="s">
        <v>231</v>
      </c>
      <c r="BD37" s="443" t="s">
        <v>230</v>
      </c>
      <c r="BE37" s="239">
        <f t="shared" si="5"/>
        <v>0</v>
      </c>
      <c r="BF37" s="445" t="b">
        <f t="shared" si="4"/>
        <v>0</v>
      </c>
      <c r="BG37" s="402"/>
      <c r="BH37" s="402"/>
      <c r="BI37" s="402"/>
      <c r="BJ37" s="402"/>
      <c r="BK37" s="402"/>
      <c r="BL37" s="402"/>
      <c r="BM37" s="402"/>
    </row>
    <row r="38" spans="1:65" ht="14.25" customHeight="1">
      <c r="A38" s="3"/>
      <c r="B38" s="716" t="s">
        <v>626</v>
      </c>
      <c r="C38" s="717"/>
      <c r="D38" s="722"/>
      <c r="E38" s="723"/>
      <c r="F38" s="723"/>
      <c r="G38" s="723"/>
      <c r="H38" s="723"/>
      <c r="I38" s="723"/>
      <c r="J38" s="723"/>
      <c r="K38" s="723"/>
      <c r="L38" s="723"/>
      <c r="M38" s="723"/>
      <c r="N38" s="723"/>
      <c r="O38" s="723"/>
      <c r="P38" s="723"/>
      <c r="Q38" s="723"/>
      <c r="R38" s="723"/>
      <c r="S38" s="723"/>
      <c r="T38" s="724"/>
      <c r="U38" s="208"/>
      <c r="V38" s="208"/>
      <c r="W38" s="11"/>
      <c r="X38" s="11"/>
      <c r="Y38" s="1"/>
      <c r="Z38" s="105"/>
      <c r="AB38" s="400" t="s">
        <v>226</v>
      </c>
      <c r="AC38" s="401" t="s">
        <v>227</v>
      </c>
      <c r="AX38" s="438"/>
      <c r="AZ38" s="438" t="s">
        <v>493</v>
      </c>
      <c r="BA38" s="438" t="s">
        <v>187</v>
      </c>
      <c r="BC38" s="439" t="s">
        <v>233</v>
      </c>
      <c r="BD38" s="443" t="s">
        <v>232</v>
      </c>
      <c r="BE38" s="239">
        <f t="shared" si="5"/>
        <v>0</v>
      </c>
      <c r="BF38" s="445" t="b">
        <f t="shared" si="4"/>
        <v>0</v>
      </c>
      <c r="BG38" s="402"/>
      <c r="BH38" s="402"/>
      <c r="BI38" s="402"/>
      <c r="BJ38" s="402"/>
      <c r="BK38" s="402"/>
      <c r="BL38" s="402"/>
      <c r="BM38" s="402"/>
    </row>
    <row r="39" spans="1:65" ht="15" customHeight="1">
      <c r="A39" s="107"/>
      <c r="B39" s="718"/>
      <c r="C39" s="719"/>
      <c r="D39" s="725"/>
      <c r="E39" s="726"/>
      <c r="F39" s="726"/>
      <c r="G39" s="726"/>
      <c r="H39" s="726"/>
      <c r="I39" s="726"/>
      <c r="J39" s="726"/>
      <c r="K39" s="726"/>
      <c r="L39" s="726"/>
      <c r="M39" s="726"/>
      <c r="N39" s="726"/>
      <c r="O39" s="726"/>
      <c r="P39" s="726"/>
      <c r="Q39" s="726"/>
      <c r="R39" s="726"/>
      <c r="S39" s="726"/>
      <c r="T39" s="727"/>
      <c r="U39" s="209"/>
      <c r="V39" s="209"/>
      <c r="W39" s="11"/>
      <c r="X39" s="11"/>
      <c r="Y39" s="107"/>
      <c r="Z39" s="110"/>
      <c r="AA39" s="55"/>
      <c r="AB39" s="400" t="s">
        <v>228</v>
      </c>
      <c r="AC39" s="401" t="s">
        <v>229</v>
      </c>
      <c r="AX39" s="438"/>
      <c r="AZ39" s="438" t="s">
        <v>426</v>
      </c>
      <c r="BA39" s="438" t="s">
        <v>187</v>
      </c>
      <c r="BC39" s="439" t="s">
        <v>235</v>
      </c>
      <c r="BD39" s="443" t="s">
        <v>234</v>
      </c>
      <c r="BE39" s="239">
        <f t="shared" si="5"/>
        <v>0</v>
      </c>
      <c r="BF39" s="445" t="b">
        <f t="shared" si="4"/>
        <v>0</v>
      </c>
      <c r="BG39" s="402"/>
      <c r="BH39" s="402"/>
      <c r="BI39" s="402"/>
      <c r="BJ39" s="402"/>
      <c r="BK39" s="402"/>
      <c r="BL39" s="402"/>
      <c r="BM39" s="402"/>
    </row>
    <row r="40" spans="1:65">
      <c r="A40" s="3"/>
      <c r="B40" s="720"/>
      <c r="C40" s="721"/>
      <c r="D40" s="728"/>
      <c r="E40" s="729"/>
      <c r="F40" s="729"/>
      <c r="G40" s="729"/>
      <c r="H40" s="729"/>
      <c r="I40" s="729"/>
      <c r="J40" s="729"/>
      <c r="K40" s="729"/>
      <c r="L40" s="729"/>
      <c r="M40" s="729"/>
      <c r="N40" s="729"/>
      <c r="O40" s="729"/>
      <c r="P40" s="729"/>
      <c r="Q40" s="729"/>
      <c r="R40" s="729"/>
      <c r="S40" s="729"/>
      <c r="T40" s="730"/>
      <c r="U40" s="1"/>
      <c r="V40" s="1"/>
      <c r="W40" s="1"/>
      <c r="X40" s="1"/>
      <c r="Y40" s="1"/>
      <c r="Z40" s="105"/>
      <c r="AB40" s="400" t="s">
        <v>230</v>
      </c>
      <c r="AC40" s="401" t="s">
        <v>231</v>
      </c>
      <c r="AX40" s="438"/>
      <c r="AZ40" s="438" t="s">
        <v>344</v>
      </c>
      <c r="BA40" s="438" t="s">
        <v>189</v>
      </c>
      <c r="BC40" s="439" t="s">
        <v>237</v>
      </c>
      <c r="BD40" s="443" t="s">
        <v>236</v>
      </c>
      <c r="BE40" s="239">
        <f t="shared" si="5"/>
        <v>0</v>
      </c>
      <c r="BF40" s="445" t="b">
        <f t="shared" si="4"/>
        <v>0</v>
      </c>
      <c r="BG40" s="402"/>
      <c r="BH40" s="402"/>
      <c r="BI40" s="402"/>
      <c r="BJ40" s="402"/>
      <c r="BK40" s="402"/>
      <c r="BL40" s="402"/>
      <c r="BM40" s="402"/>
    </row>
    <row r="41" spans="1:65">
      <c r="A41" s="3"/>
      <c r="B41" s="710" t="s">
        <v>9</v>
      </c>
      <c r="C41" s="710"/>
      <c r="D41" s="1" t="str">
        <f>"5'末端："&amp;""&amp;LEN(D36)&amp;""&amp;"bp"</f>
        <v>5'末端：0bp</v>
      </c>
      <c r="E41" s="1"/>
      <c r="F41" s="1" t="str">
        <f>"3'末端："&amp;""&amp;LEN(D37)&amp;""&amp;"bp"</f>
        <v>3'末端：0bp</v>
      </c>
      <c r="G41" s="1"/>
      <c r="H41" s="1" t="str">
        <f>IF(D38="","コード配列：","コード配列："&amp;'コドン変換用シート (一括)'!AF4&amp;""&amp;"bp ("&amp;'コドン変換用シート (一括)'!AG4&amp;""&amp;"AA)")</f>
        <v>コード配列：</v>
      </c>
      <c r="I41" s="1"/>
      <c r="J41" s="1"/>
      <c r="K41" s="1"/>
      <c r="L41" s="1" t="str">
        <f>IF(D38="","","合計："&amp;LEN(D36)+LEN(D37)+'コドン変換用シート (一括)'!AF4&amp;""&amp;"bp")</f>
        <v/>
      </c>
      <c r="M41" s="1"/>
      <c r="N41" s="1"/>
      <c r="O41" s="1"/>
      <c r="P41" s="1"/>
      <c r="Q41" s="1"/>
      <c r="R41" s="1"/>
      <c r="S41" s="1"/>
      <c r="T41" s="1"/>
      <c r="U41" s="107"/>
      <c r="V41" s="107"/>
      <c r="W41" s="107"/>
      <c r="X41" s="1"/>
      <c r="Y41" s="1"/>
      <c r="Z41" s="105"/>
      <c r="AB41" s="400" t="s">
        <v>232</v>
      </c>
      <c r="AC41" s="401" t="s">
        <v>233</v>
      </c>
      <c r="AX41" s="438"/>
      <c r="AZ41" s="438" t="s">
        <v>427</v>
      </c>
      <c r="BA41" s="438" t="s">
        <v>189</v>
      </c>
      <c r="BC41" s="439" t="s">
        <v>239</v>
      </c>
      <c r="BD41" s="443" t="s">
        <v>238</v>
      </c>
      <c r="BE41" s="239">
        <f t="shared" si="5"/>
        <v>0</v>
      </c>
      <c r="BF41" s="445" t="b">
        <f t="shared" si="4"/>
        <v>0</v>
      </c>
      <c r="BG41" s="402"/>
      <c r="BH41" s="402"/>
      <c r="BI41" s="402"/>
      <c r="BJ41" s="402"/>
      <c r="BK41" s="402"/>
      <c r="BL41" s="402"/>
      <c r="BM41" s="402"/>
    </row>
    <row r="42" spans="1:65">
      <c r="A42" s="3"/>
      <c r="B42" s="107"/>
      <c r="C42" s="107"/>
      <c r="D42" s="107"/>
      <c r="E42" s="107"/>
      <c r="F42" s="107"/>
      <c r="G42" s="107"/>
      <c r="H42" s="107"/>
      <c r="I42" s="107"/>
      <c r="J42" s="107"/>
      <c r="K42" s="107"/>
      <c r="L42" s="107"/>
      <c r="M42" s="107"/>
      <c r="N42" s="107"/>
      <c r="O42" s="107"/>
      <c r="P42" s="107"/>
      <c r="Q42" s="107"/>
      <c r="R42" s="107"/>
      <c r="S42" s="107"/>
      <c r="T42" s="107"/>
      <c r="U42" s="1"/>
      <c r="V42" s="1"/>
      <c r="W42" s="1"/>
      <c r="X42" s="107"/>
      <c r="Y42" s="1"/>
      <c r="Z42" s="105"/>
      <c r="AB42" s="400" t="s">
        <v>234</v>
      </c>
      <c r="AC42" s="401" t="s">
        <v>235</v>
      </c>
      <c r="AX42" s="438"/>
      <c r="AZ42" s="438" t="s">
        <v>345</v>
      </c>
      <c r="BA42" s="438" t="s">
        <v>190</v>
      </c>
      <c r="BC42" s="439" t="s">
        <v>241</v>
      </c>
      <c r="BD42" s="443" t="s">
        <v>240</v>
      </c>
      <c r="BE42" s="239">
        <f t="shared" si="5"/>
        <v>0</v>
      </c>
      <c r="BF42" s="445" t="b">
        <f t="shared" si="4"/>
        <v>0</v>
      </c>
      <c r="BG42" s="402"/>
      <c r="BH42" s="402"/>
      <c r="BI42" s="402"/>
      <c r="BJ42" s="402"/>
      <c r="BK42" s="402"/>
      <c r="BL42" s="402"/>
      <c r="BM42" s="402"/>
    </row>
    <row r="43" spans="1:65">
      <c r="A43" s="3"/>
      <c r="B43" s="199" t="s">
        <v>566</v>
      </c>
      <c r="C43" s="203"/>
      <c r="D43" s="201"/>
      <c r="E43" s="199" t="s">
        <v>568</v>
      </c>
      <c r="F43" s="206" t="str">
        <f>IF($F$25="","",IFERROR(VLOOKUP($F$44,$BC$2:$BD$80,2,FALSE),$F$25))</f>
        <v>Kpn I</v>
      </c>
      <c r="G43" s="296" t="str">
        <f>IF($H$25="","","○")</f>
        <v/>
      </c>
      <c r="H43" s="102" t="str">
        <f>IF(G43="☓","",IF($H$25="","",IFERROR(VLOOKUP(H44,$BC$2:$BD$80,2,FALSE),$H$25)))</f>
        <v/>
      </c>
      <c r="I43" s="296" t="str">
        <f>IF($J$25="","","○")</f>
        <v/>
      </c>
      <c r="J43" s="102" t="str">
        <f>IF(I43="☓","",IF($J$25="","",IFERROR(VLOOKUP(J44,$BC$2:$BD$80,2,FALSE),$J$25)))</f>
        <v/>
      </c>
      <c r="K43" s="296" t="str">
        <f>IF($L$25="","","○")</f>
        <v/>
      </c>
      <c r="L43" s="102" t="str">
        <f>IF(K43="☓","",IF($L$25="","",IFERROR(VLOOKUP(L44,$BC$2:$BD$80,2,FALSE),$L$25)))</f>
        <v/>
      </c>
      <c r="M43" s="296" t="str">
        <f>IF($N$25="","","○")</f>
        <v/>
      </c>
      <c r="N43" s="102" t="str">
        <f>IF(M43="☓","",IF($N$25="","",IFERROR(VLOOKUP(N44,$BC$2:$BD$80,2,FALSE),$N$25)))</f>
        <v/>
      </c>
      <c r="O43" s="296" t="str">
        <f>IF($P$25="","","○")</f>
        <v/>
      </c>
      <c r="P43" s="102" t="str">
        <f>IF(O43="☓","",IF($P$25="","",IFERROR(VLOOKUP(P44,$BC$2:$BD$80,2,FALSE),$P$25)))</f>
        <v/>
      </c>
      <c r="Q43" s="296" t="str">
        <f>IF($R$25="","","○")</f>
        <v/>
      </c>
      <c r="R43" s="102" t="str">
        <f>IF(Q43="☓","",IF($R$25="","",IFERROR(VLOOKUP(R44,$BC$2:$BD$80,2,FALSE),$R$25)))</f>
        <v/>
      </c>
      <c r="S43" s="296" t="str">
        <f>IF($T$25="","","○")</f>
        <v/>
      </c>
      <c r="T43" s="211" t="str">
        <f>IF(S43="☓","",IF($T$25="","",IFERROR(VLOOKUP(T44,$BC$2:$BD$80,2,FALSE),$T$25)))</f>
        <v/>
      </c>
      <c r="U43" s="107"/>
      <c r="V43" s="107"/>
      <c r="W43" s="107"/>
      <c r="X43" s="1"/>
      <c r="Y43" s="1"/>
      <c r="Z43" s="105"/>
      <c r="AB43" s="400" t="s">
        <v>236</v>
      </c>
      <c r="AC43" s="401" t="s">
        <v>237</v>
      </c>
      <c r="AX43" s="438"/>
      <c r="AZ43" s="438" t="s">
        <v>558</v>
      </c>
      <c r="BA43" s="438" t="s">
        <v>190</v>
      </c>
      <c r="BC43" s="439" t="s">
        <v>243</v>
      </c>
      <c r="BD43" s="443" t="s">
        <v>242</v>
      </c>
      <c r="BE43" s="239">
        <f t="shared" si="5"/>
        <v>0</v>
      </c>
      <c r="BF43" s="445" t="b">
        <f t="shared" si="4"/>
        <v>0</v>
      </c>
      <c r="BG43" s="402"/>
      <c r="BH43" s="402"/>
      <c r="BI43" s="402"/>
      <c r="BJ43" s="402"/>
      <c r="BK43" s="402"/>
      <c r="BL43" s="402"/>
      <c r="BM43" s="402"/>
    </row>
    <row r="44" spans="1:65">
      <c r="A44" s="3"/>
      <c r="B44" s="204"/>
      <c r="C44" s="107"/>
      <c r="D44" s="110"/>
      <c r="E44" s="104"/>
      <c r="F44" s="229" t="s">
        <v>628</v>
      </c>
      <c r="G44" s="230"/>
      <c r="H44" s="231" t="str">
        <f>IF(G43="☓","",IF($AV$3="",$H$26,$AV$3))</f>
        <v/>
      </c>
      <c r="I44" s="232"/>
      <c r="J44" s="231" t="str">
        <f>IF(I43="☓","",IF($AV$4="",$J$26,$AV$4))</f>
        <v/>
      </c>
      <c r="K44" s="232"/>
      <c r="L44" s="231" t="str">
        <f>IF(K43="☓","",IF($AV$5="",$L$26,$AV$5))</f>
        <v/>
      </c>
      <c r="M44" s="232"/>
      <c r="N44" s="231" t="str">
        <f>IF(M43="☓","",IF($AV$6="",$N$26,$AV$6))</f>
        <v/>
      </c>
      <c r="O44" s="232"/>
      <c r="P44" s="231" t="str">
        <f>IF(O43="☓","",IF($AV$7="",$P$26,$AV$7))</f>
        <v/>
      </c>
      <c r="Q44" s="232"/>
      <c r="R44" s="231" t="str">
        <f>IF(Q43="☓","",IF($AV$8="",$R$26,$AV$8))</f>
        <v/>
      </c>
      <c r="S44" s="232"/>
      <c r="T44" s="233" t="str">
        <f>IF(S43="☓","",IF($AV$9="",$T$26,$AV$9))</f>
        <v/>
      </c>
      <c r="U44" s="1"/>
      <c r="V44" s="1"/>
      <c r="W44" s="1"/>
      <c r="X44" s="1"/>
      <c r="Y44" s="1"/>
      <c r="Z44" s="105"/>
      <c r="AB44" s="400" t="s">
        <v>238</v>
      </c>
      <c r="AC44" s="401" t="s">
        <v>239</v>
      </c>
      <c r="AX44" s="438"/>
      <c r="AZ44" s="438" t="s">
        <v>494</v>
      </c>
      <c r="BA44" s="438" t="s">
        <v>190</v>
      </c>
      <c r="BC44" s="439" t="s">
        <v>245</v>
      </c>
      <c r="BD44" s="443" t="s">
        <v>244</v>
      </c>
      <c r="BE44" s="239">
        <f t="shared" si="5"/>
        <v>0</v>
      </c>
      <c r="BF44" s="445" t="b">
        <f t="shared" si="4"/>
        <v>0</v>
      </c>
      <c r="BG44" s="402"/>
      <c r="BH44" s="402"/>
      <c r="BI44" s="402"/>
      <c r="BJ44" s="402"/>
      <c r="BK44" s="402"/>
      <c r="BL44" s="402"/>
      <c r="BM44" s="402"/>
    </row>
    <row r="45" spans="1:65">
      <c r="A45" s="3"/>
      <c r="B45" s="104"/>
      <c r="C45" s="3"/>
      <c r="D45" s="297"/>
      <c r="E45" s="296" t="str">
        <f>IF($F$27="","","○")</f>
        <v/>
      </c>
      <c r="F45" s="102" t="str">
        <f>IF(E45="☓","",IF($F$27="","",IFERROR(VLOOKUP(F46,$BC$2:$BD$80,2,FALSE),$F$27)))</f>
        <v/>
      </c>
      <c r="G45" s="296" t="str">
        <f>IF($H$27="","","○")</f>
        <v/>
      </c>
      <c r="H45" s="102" t="str">
        <f>IF(G45="☓","",IF($H$27="","",IFERROR(VLOOKUP(H46,$BC$2:$BD$80,2,FALSE),$H$27)))</f>
        <v/>
      </c>
      <c r="I45" s="296" t="str">
        <f>IF($J$27="","","○")</f>
        <v/>
      </c>
      <c r="J45" s="102" t="str">
        <f>IF(I45="☓","",IF($J$27="","",IFERROR(VLOOKUP(J46,$BC$2:$BD$80,2,FALSE),$J$27)))</f>
        <v/>
      </c>
      <c r="K45" s="296" t="str">
        <f>IF($L$27="","","○")</f>
        <v/>
      </c>
      <c r="L45" s="102" t="str">
        <f>IF(K45="☓","",IF($L$27="","",IFERROR(VLOOKUP(L46,$BC$2:$BD$80,2,FALSE),$L$27)))</f>
        <v/>
      </c>
      <c r="M45" s="296" t="str">
        <f>IF($N$27="","","○")</f>
        <v/>
      </c>
      <c r="N45" s="102" t="str">
        <f>IF(M45="☓","",IF($N$27="","",IFERROR(VLOOKUP(N46,$BC$2:$BD$80,2,FALSE),$N$27)))</f>
        <v/>
      </c>
      <c r="O45" s="296" t="str">
        <f>IF($P$27="","","○")</f>
        <v/>
      </c>
      <c r="P45" s="102" t="str">
        <f>IF(O45="☓","",IF($P$27="","",IFERROR(VLOOKUP(P46,$BC$2:$BD$80,2,FALSE),$P$27)))</f>
        <v/>
      </c>
      <c r="Q45" s="296" t="str">
        <f>IF($R$27="","","○")</f>
        <v/>
      </c>
      <c r="R45" s="102" t="str">
        <f>IF(Q45="☓","",IF($R$27="","",IFERROR(VLOOKUP(R46,$BC$2:$BD$80,2,FALSE),$R$27)))</f>
        <v/>
      </c>
      <c r="S45" s="296" t="str">
        <f>IF($T$27="","","○")</f>
        <v/>
      </c>
      <c r="T45" s="211" t="str">
        <f>IF(S45="☓","",IF($T$27="","",IFERROR(VLOOKUP(T46,$BC$2:$BD$80,2,FALSE),$T$27)))</f>
        <v/>
      </c>
      <c r="U45" s="1"/>
      <c r="V45" s="1"/>
      <c r="W45" s="1"/>
      <c r="X45" s="1"/>
      <c r="Y45" s="1"/>
      <c r="Z45" s="105"/>
      <c r="AB45" s="400" t="s">
        <v>240</v>
      </c>
      <c r="AC45" s="401" t="s">
        <v>241</v>
      </c>
      <c r="AX45" s="438"/>
      <c r="AZ45" s="438" t="s">
        <v>346</v>
      </c>
      <c r="BA45" s="438" t="s">
        <v>192</v>
      </c>
      <c r="BC45" s="439" t="s">
        <v>247</v>
      </c>
      <c r="BD45" s="443" t="s">
        <v>246</v>
      </c>
      <c r="BE45" s="239">
        <f t="shared" si="5"/>
        <v>0</v>
      </c>
      <c r="BF45" s="445" t="b">
        <f t="shared" si="4"/>
        <v>0</v>
      </c>
      <c r="BG45" s="402"/>
      <c r="BH45" s="402"/>
      <c r="BI45" s="402"/>
      <c r="BJ45" s="402"/>
      <c r="BK45" s="402"/>
      <c r="BL45" s="402"/>
      <c r="BM45" s="402"/>
    </row>
    <row r="46" spans="1:65">
      <c r="A46" s="3"/>
      <c r="B46" s="99"/>
      <c r="C46" s="205"/>
      <c r="D46" s="202"/>
      <c r="E46" s="99"/>
      <c r="F46" s="231" t="str">
        <f>IF(E45="☓","",IF($AV$10="",$F$28,$AV$10))</f>
        <v/>
      </c>
      <c r="G46" s="232"/>
      <c r="H46" s="231" t="str">
        <f>IF(G45="☓","",IF($AV$11="",$H$28,$AV$11))</f>
        <v/>
      </c>
      <c r="I46" s="232"/>
      <c r="J46" s="231" t="str">
        <f>IF(I45="☓","",IF($AV$12="",$J$28,$AV$12))</f>
        <v/>
      </c>
      <c r="K46" s="232"/>
      <c r="L46" s="231" t="str">
        <f>IF(K45="☓","",IF($AV$13="",$L$28,$AV$13))</f>
        <v/>
      </c>
      <c r="M46" s="232"/>
      <c r="N46" s="231" t="str">
        <f>IF(M45="☓","",IF($AV$14="",UPPER($N$28),$AV$14))</f>
        <v/>
      </c>
      <c r="O46" s="232"/>
      <c r="P46" s="231" t="str">
        <f>IF(O45="☓","",IF($AV$15="",$P$28,$AV$15))</f>
        <v/>
      </c>
      <c r="Q46" s="232"/>
      <c r="R46" s="231" t="str">
        <f>IF(Q45="☓","",IF($AV$16="",$R$28,$AV$16))</f>
        <v/>
      </c>
      <c r="S46" s="232"/>
      <c r="T46" s="233" t="str">
        <f>IF(S45="☓","",IF($AV$17="",$T$28,$AV$17))</f>
        <v/>
      </c>
      <c r="U46" s="1"/>
      <c r="V46" s="1"/>
      <c r="W46" s="1"/>
      <c r="X46" s="1"/>
      <c r="Y46" s="1"/>
      <c r="Z46" s="105"/>
      <c r="AB46" s="400" t="s">
        <v>242</v>
      </c>
      <c r="AC46" s="401" t="s">
        <v>243</v>
      </c>
      <c r="AX46" s="438"/>
      <c r="AZ46" s="438" t="s">
        <v>495</v>
      </c>
      <c r="BA46" s="438" t="s">
        <v>192</v>
      </c>
      <c r="BC46" s="439" t="s">
        <v>249</v>
      </c>
      <c r="BD46" s="443" t="s">
        <v>248</v>
      </c>
      <c r="BE46" s="239">
        <f t="shared" ref="BE46:BE63" si="6">COUNTIF($AV$2:$AV$17,BC46)</f>
        <v>0</v>
      </c>
      <c r="BF46" s="445" t="b">
        <f t="shared" si="4"/>
        <v>0</v>
      </c>
      <c r="BG46" s="402"/>
      <c r="BH46" s="402"/>
      <c r="BI46" s="402"/>
      <c r="BJ46" s="402"/>
      <c r="BK46" s="402"/>
      <c r="BL46" s="402"/>
      <c r="BM46" s="402"/>
    </row>
    <row r="47" spans="1:65">
      <c r="A47" s="3"/>
      <c r="B47" s="1" t="s">
        <v>573</v>
      </c>
      <c r="C47" s="1"/>
      <c r="D47" s="1"/>
      <c r="E47" s="1"/>
      <c r="F47" s="1"/>
      <c r="G47" s="1"/>
      <c r="H47" s="1"/>
      <c r="I47" s="1"/>
      <c r="J47" s="1"/>
      <c r="K47" s="1"/>
      <c r="L47" s="1"/>
      <c r="M47" s="1"/>
      <c r="N47" s="1"/>
      <c r="O47" s="1"/>
      <c r="P47" s="1"/>
      <c r="Q47" s="1"/>
      <c r="R47" s="1"/>
      <c r="S47" s="1"/>
      <c r="T47" s="1"/>
      <c r="U47" s="1"/>
      <c r="V47" s="1"/>
      <c r="W47" s="1"/>
      <c r="X47" s="1"/>
      <c r="Y47" s="1"/>
      <c r="Z47" s="105"/>
      <c r="AB47" s="400" t="s">
        <v>244</v>
      </c>
      <c r="AC47" s="401" t="s">
        <v>245</v>
      </c>
      <c r="AX47" s="438"/>
      <c r="AZ47" s="438" t="s">
        <v>428</v>
      </c>
      <c r="BA47" s="438" t="s">
        <v>192</v>
      </c>
      <c r="BC47" s="439" t="s">
        <v>251</v>
      </c>
      <c r="BD47" s="443" t="s">
        <v>250</v>
      </c>
      <c r="BE47" s="239">
        <f t="shared" si="6"/>
        <v>0</v>
      </c>
      <c r="BF47" s="445" t="b">
        <f t="shared" si="4"/>
        <v>0</v>
      </c>
      <c r="BG47" s="402"/>
      <c r="BH47" s="402"/>
      <c r="BI47" s="402"/>
      <c r="BJ47" s="402"/>
      <c r="BK47" s="402"/>
      <c r="BL47" s="402"/>
      <c r="BM47" s="402"/>
    </row>
    <row r="48" spans="1:65">
      <c r="A48" s="3"/>
      <c r="B48" s="1"/>
      <c r="C48" s="1"/>
      <c r="D48" s="1"/>
      <c r="E48" s="1"/>
      <c r="F48" s="1"/>
      <c r="G48" s="1"/>
      <c r="H48" s="1"/>
      <c r="I48" s="1"/>
      <c r="J48" s="1"/>
      <c r="K48" s="1"/>
      <c r="L48" s="1"/>
      <c r="M48" s="1"/>
      <c r="N48" s="1"/>
      <c r="O48" s="1"/>
      <c r="P48" s="1"/>
      <c r="Q48" s="1"/>
      <c r="R48" s="1"/>
      <c r="S48" s="1"/>
      <c r="T48" s="1"/>
      <c r="U48" s="1"/>
      <c r="V48" s="1"/>
      <c r="W48" s="1"/>
      <c r="X48" s="1"/>
      <c r="Y48" s="1"/>
      <c r="Z48" s="105"/>
      <c r="AB48" s="400" t="s">
        <v>246</v>
      </c>
      <c r="AC48" s="401" t="s">
        <v>247</v>
      </c>
      <c r="AX48" s="438"/>
      <c r="AZ48" s="438" t="s">
        <v>347</v>
      </c>
      <c r="BA48" s="438" t="s">
        <v>194</v>
      </c>
      <c r="BC48" s="439" t="s">
        <v>253</v>
      </c>
      <c r="BD48" s="443" t="s">
        <v>252</v>
      </c>
      <c r="BE48" s="239">
        <f t="shared" si="6"/>
        <v>0</v>
      </c>
      <c r="BF48" s="445" t="b">
        <f t="shared" si="4"/>
        <v>0</v>
      </c>
      <c r="BG48" s="402"/>
      <c r="BH48" s="402"/>
      <c r="BI48" s="402"/>
      <c r="BJ48" s="402"/>
      <c r="BK48" s="402"/>
      <c r="BL48" s="402"/>
      <c r="BM48" s="402"/>
    </row>
    <row r="49" spans="1:65">
      <c r="A49" s="194" t="str">
        <f>IF(B49="","","配列長")</f>
        <v/>
      </c>
      <c r="B49" s="195" t="str">
        <f>IF($D$15&gt;=Z49,"NO."&amp;Z49,"")</f>
        <v/>
      </c>
      <c r="C49" s="56"/>
      <c r="D49" s="56"/>
      <c r="E49" s="56"/>
      <c r="F49" s="210"/>
      <c r="G49" s="210"/>
      <c r="H49" s="191"/>
      <c r="I49" s="191"/>
      <c r="J49" s="56"/>
      <c r="K49" s="56"/>
      <c r="L49" s="191"/>
      <c r="M49" s="191"/>
      <c r="N49" s="191"/>
      <c r="O49" s="191"/>
      <c r="P49" s="191"/>
      <c r="Q49" s="191"/>
      <c r="R49" s="191"/>
      <c r="S49" s="191"/>
      <c r="T49" s="191"/>
      <c r="U49" s="191"/>
      <c r="V49" s="191"/>
      <c r="W49" s="191"/>
      <c r="X49" s="191"/>
      <c r="Y49" s="191"/>
      <c r="Z49" s="234">
        <v>2</v>
      </c>
      <c r="AB49" s="400" t="s">
        <v>248</v>
      </c>
      <c r="AC49" s="401" t="s">
        <v>249</v>
      </c>
      <c r="AX49" s="438"/>
      <c r="AZ49" s="438" t="s">
        <v>496</v>
      </c>
      <c r="BA49" s="438" t="s">
        <v>194</v>
      </c>
      <c r="BC49" s="439" t="s">
        <v>255</v>
      </c>
      <c r="BD49" s="443" t="s">
        <v>254</v>
      </c>
      <c r="BE49" s="239">
        <f t="shared" si="6"/>
        <v>0</v>
      </c>
      <c r="BF49" s="445" t="b">
        <f t="shared" si="4"/>
        <v>0</v>
      </c>
      <c r="BG49" s="402"/>
      <c r="BH49" s="402"/>
      <c r="BI49" s="402"/>
      <c r="BJ49" s="402"/>
      <c r="BK49" s="402"/>
      <c r="BL49" s="402"/>
      <c r="BM49" s="402"/>
    </row>
    <row r="50" spans="1:65">
      <c r="A50" s="3"/>
      <c r="B50" s="1"/>
      <c r="C50" s="1"/>
      <c r="D50" s="1"/>
      <c r="E50" s="1"/>
      <c r="F50" s="1"/>
      <c r="G50" s="1"/>
      <c r="H50" s="1"/>
      <c r="I50" s="1"/>
      <c r="J50" s="1"/>
      <c r="K50" s="1"/>
      <c r="L50" s="1"/>
      <c r="M50" s="1"/>
      <c r="N50" s="1"/>
      <c r="O50" s="1"/>
      <c r="P50" s="1"/>
      <c r="Q50" s="1"/>
      <c r="R50" s="1"/>
      <c r="S50" s="1"/>
      <c r="T50" s="1"/>
      <c r="U50" s="1"/>
      <c r="V50" s="1"/>
      <c r="W50" s="1"/>
      <c r="X50" s="1"/>
      <c r="Y50" s="1"/>
      <c r="Z50" s="105"/>
      <c r="AB50" s="400" t="s">
        <v>250</v>
      </c>
      <c r="AC50" s="401" t="s">
        <v>251</v>
      </c>
      <c r="AX50" s="438"/>
      <c r="AZ50" s="438" t="s">
        <v>429</v>
      </c>
      <c r="BA50" s="438" t="s">
        <v>194</v>
      </c>
      <c r="BC50" s="439" t="s">
        <v>181</v>
      </c>
      <c r="BD50" s="443" t="s">
        <v>256</v>
      </c>
      <c r="BE50" s="239">
        <f t="shared" si="6"/>
        <v>0</v>
      </c>
      <c r="BF50" s="445" t="b">
        <f t="shared" si="4"/>
        <v>0</v>
      </c>
      <c r="BG50" s="402"/>
      <c r="BH50" s="402"/>
      <c r="BI50" s="402"/>
      <c r="BJ50" s="402"/>
      <c r="BK50" s="402"/>
      <c r="BL50" s="402"/>
      <c r="BM50" s="402"/>
    </row>
    <row r="51" spans="1:65">
      <c r="A51" s="3"/>
      <c r="B51" s="731" t="s">
        <v>572</v>
      </c>
      <c r="C51" s="731"/>
      <c r="D51" s="732" t="str">
        <f>IF(B49="","",$D$18)</f>
        <v/>
      </c>
      <c r="E51" s="732"/>
      <c r="F51" s="732"/>
      <c r="G51" s="1"/>
      <c r="H51" s="1"/>
      <c r="I51" s="1"/>
      <c r="J51" s="1"/>
      <c r="K51" s="1"/>
      <c r="L51" s="1"/>
      <c r="M51" s="1"/>
      <c r="N51" s="1"/>
      <c r="O51" s="1"/>
      <c r="P51" s="1"/>
      <c r="Q51" s="1"/>
      <c r="R51" s="1"/>
      <c r="S51" s="1"/>
      <c r="T51" s="1"/>
      <c r="U51" s="1"/>
      <c r="V51" s="1"/>
      <c r="W51" s="1"/>
      <c r="X51" s="1"/>
      <c r="Y51" s="1"/>
      <c r="Z51" s="105"/>
      <c r="AB51" s="400" t="s">
        <v>252</v>
      </c>
      <c r="AC51" s="401" t="s">
        <v>253</v>
      </c>
      <c r="AX51" s="438"/>
      <c r="AZ51" s="438" t="s">
        <v>348</v>
      </c>
      <c r="BA51" s="438" t="s">
        <v>556</v>
      </c>
      <c r="BC51" s="439" t="s">
        <v>207</v>
      </c>
      <c r="BD51" s="443" t="s">
        <v>257</v>
      </c>
      <c r="BE51" s="239">
        <f t="shared" si="6"/>
        <v>0</v>
      </c>
      <c r="BF51" s="445" t="b">
        <f t="shared" si="4"/>
        <v>0</v>
      </c>
      <c r="BG51" s="402"/>
      <c r="BH51" s="402"/>
      <c r="BI51" s="402"/>
      <c r="BJ51" s="402"/>
      <c r="BK51" s="402"/>
      <c r="BL51" s="402"/>
      <c r="BM51" s="402"/>
    </row>
    <row r="52" spans="1:65">
      <c r="A52" s="3"/>
      <c r="B52" s="711" t="s">
        <v>2</v>
      </c>
      <c r="C52" s="712"/>
      <c r="D52" s="733"/>
      <c r="E52" s="733"/>
      <c r="F52" s="733"/>
      <c r="G52" s="1"/>
      <c r="H52" s="1"/>
      <c r="I52" s="1"/>
      <c r="J52" s="1"/>
      <c r="K52" s="1"/>
      <c r="L52" s="1"/>
      <c r="M52" s="1"/>
      <c r="N52" s="1"/>
      <c r="O52" s="1"/>
      <c r="P52" s="1"/>
      <c r="Q52" s="1"/>
      <c r="R52" s="1"/>
      <c r="S52" s="1"/>
      <c r="T52" s="1"/>
      <c r="U52" s="1"/>
      <c r="V52" s="1"/>
      <c r="W52" s="1"/>
      <c r="X52" s="1"/>
      <c r="Y52" s="1"/>
      <c r="Z52" s="105"/>
      <c r="AB52" s="400" t="s">
        <v>254</v>
      </c>
      <c r="AC52" s="401" t="s">
        <v>255</v>
      </c>
      <c r="AX52" s="438"/>
      <c r="AZ52" s="438" t="s">
        <v>430</v>
      </c>
      <c r="BA52" s="438" t="s">
        <v>556</v>
      </c>
      <c r="BC52" s="439" t="s">
        <v>259</v>
      </c>
      <c r="BD52" s="443" t="s">
        <v>258</v>
      </c>
      <c r="BE52" s="239">
        <f t="shared" si="6"/>
        <v>0</v>
      </c>
      <c r="BF52" s="445" t="b">
        <f t="shared" si="4"/>
        <v>0</v>
      </c>
      <c r="BG52" s="402"/>
      <c r="BH52" s="402"/>
      <c r="BI52" s="402"/>
      <c r="BJ52" s="402"/>
      <c r="BK52" s="402"/>
      <c r="BL52" s="402"/>
      <c r="BM52" s="402"/>
    </row>
    <row r="53" spans="1:65">
      <c r="A53" s="3"/>
      <c r="B53" s="711" t="s">
        <v>130</v>
      </c>
      <c r="C53" s="712"/>
      <c r="D53" s="713"/>
      <c r="E53" s="714"/>
      <c r="F53" s="715"/>
      <c r="G53" s="1"/>
      <c r="H53" s="1"/>
      <c r="I53" s="1"/>
      <c r="J53" s="1"/>
      <c r="K53" s="1"/>
      <c r="L53" s="1"/>
      <c r="M53" s="1"/>
      <c r="N53" s="1"/>
      <c r="O53" s="1"/>
      <c r="P53" s="1"/>
      <c r="Q53" s="1"/>
      <c r="R53" s="1"/>
      <c r="S53" s="1"/>
      <c r="T53" s="1"/>
      <c r="U53" s="1"/>
      <c r="V53" s="1"/>
      <c r="W53" s="3"/>
      <c r="X53" s="3"/>
      <c r="Y53" s="1"/>
      <c r="Z53" s="105"/>
      <c r="AB53" s="400" t="s">
        <v>256</v>
      </c>
      <c r="AC53" s="401" t="s">
        <v>181</v>
      </c>
      <c r="AX53" s="438"/>
      <c r="AZ53" s="438" t="s">
        <v>349</v>
      </c>
      <c r="BA53" s="438" t="s">
        <v>198</v>
      </c>
      <c r="BC53" s="439" t="s">
        <v>261</v>
      </c>
      <c r="BD53" s="443" t="s">
        <v>260</v>
      </c>
      <c r="BE53" s="239">
        <f t="shared" si="6"/>
        <v>0</v>
      </c>
      <c r="BF53" s="445" t="b">
        <f t="shared" si="4"/>
        <v>0</v>
      </c>
      <c r="BG53" s="402"/>
      <c r="BH53" s="402"/>
      <c r="BI53" s="402"/>
      <c r="BJ53" s="402"/>
      <c r="BK53" s="402"/>
      <c r="BL53" s="402"/>
      <c r="BM53" s="402"/>
    </row>
    <row r="54" spans="1:65">
      <c r="A54" s="3"/>
      <c r="B54" s="711" t="s">
        <v>131</v>
      </c>
      <c r="C54" s="712"/>
      <c r="D54" s="713"/>
      <c r="E54" s="714"/>
      <c r="F54" s="715"/>
      <c r="G54" s="1"/>
      <c r="H54" s="1"/>
      <c r="I54" s="1"/>
      <c r="J54" s="1"/>
      <c r="K54" s="1"/>
      <c r="L54" s="1"/>
      <c r="M54" s="1"/>
      <c r="N54" s="1"/>
      <c r="O54" s="1"/>
      <c r="P54" s="1"/>
      <c r="Q54" s="1"/>
      <c r="R54" s="1"/>
      <c r="S54" s="1"/>
      <c r="T54" s="1"/>
      <c r="U54" s="207"/>
      <c r="V54" s="207"/>
      <c r="W54" s="11"/>
      <c r="X54" s="11"/>
      <c r="Y54" s="1"/>
      <c r="Z54" s="105"/>
      <c r="AB54" s="400" t="s">
        <v>257</v>
      </c>
      <c r="AC54" s="401" t="s">
        <v>207</v>
      </c>
      <c r="AX54" s="438"/>
      <c r="AZ54" s="438" t="s">
        <v>431</v>
      </c>
      <c r="BA54" s="438" t="s">
        <v>198</v>
      </c>
      <c r="BC54" s="439" t="s">
        <v>263</v>
      </c>
      <c r="BD54" s="443" t="s">
        <v>262</v>
      </c>
      <c r="BE54" s="239">
        <f t="shared" si="6"/>
        <v>0</v>
      </c>
      <c r="BF54" s="445" t="b">
        <f t="shared" si="4"/>
        <v>0</v>
      </c>
      <c r="BG54" s="402"/>
      <c r="BH54" s="402"/>
      <c r="BI54" s="402"/>
      <c r="BJ54" s="402"/>
      <c r="BK54" s="402"/>
      <c r="BL54" s="402"/>
      <c r="BM54" s="402"/>
    </row>
    <row r="55" spans="1:65" ht="13.5" customHeight="1">
      <c r="A55" s="3"/>
      <c r="B55" s="716" t="s">
        <v>626</v>
      </c>
      <c r="C55" s="717"/>
      <c r="D55" s="722"/>
      <c r="E55" s="723"/>
      <c r="F55" s="723"/>
      <c r="G55" s="723"/>
      <c r="H55" s="723"/>
      <c r="I55" s="723"/>
      <c r="J55" s="723"/>
      <c r="K55" s="723"/>
      <c r="L55" s="723"/>
      <c r="M55" s="723"/>
      <c r="N55" s="723"/>
      <c r="O55" s="723"/>
      <c r="P55" s="723"/>
      <c r="Q55" s="723"/>
      <c r="R55" s="723"/>
      <c r="S55" s="723"/>
      <c r="T55" s="724"/>
      <c r="U55" s="208"/>
      <c r="V55" s="208"/>
      <c r="W55" s="11"/>
      <c r="X55" s="11"/>
      <c r="Y55" s="1"/>
      <c r="Z55" s="105"/>
      <c r="AB55" s="400" t="s">
        <v>258</v>
      </c>
      <c r="AC55" s="401" t="s">
        <v>259</v>
      </c>
      <c r="AX55" s="438"/>
      <c r="AZ55" s="438" t="s">
        <v>350</v>
      </c>
      <c r="BA55" s="438" t="s">
        <v>200</v>
      </c>
      <c r="BC55" s="439" t="s">
        <v>265</v>
      </c>
      <c r="BD55" s="443" t="s">
        <v>264</v>
      </c>
      <c r="BE55" s="239">
        <f t="shared" si="6"/>
        <v>0</v>
      </c>
      <c r="BF55" s="445" t="b">
        <f t="shared" si="4"/>
        <v>0</v>
      </c>
      <c r="BG55" s="402"/>
      <c r="BH55" s="402"/>
      <c r="BI55" s="402"/>
      <c r="BJ55" s="402"/>
      <c r="BK55" s="402"/>
      <c r="BL55" s="402"/>
      <c r="BM55" s="402"/>
    </row>
    <row r="56" spans="1:65">
      <c r="A56" s="107"/>
      <c r="B56" s="718"/>
      <c r="C56" s="719"/>
      <c r="D56" s="725"/>
      <c r="E56" s="726"/>
      <c r="F56" s="726"/>
      <c r="G56" s="726"/>
      <c r="H56" s="726"/>
      <c r="I56" s="726"/>
      <c r="J56" s="726"/>
      <c r="K56" s="726"/>
      <c r="L56" s="726"/>
      <c r="M56" s="726"/>
      <c r="N56" s="726"/>
      <c r="O56" s="726"/>
      <c r="P56" s="726"/>
      <c r="Q56" s="726"/>
      <c r="R56" s="726"/>
      <c r="S56" s="726"/>
      <c r="T56" s="727"/>
      <c r="U56" s="209"/>
      <c r="V56" s="209"/>
      <c r="W56" s="11"/>
      <c r="X56" s="11"/>
      <c r="Y56" s="107"/>
      <c r="Z56" s="110"/>
      <c r="AB56" s="400" t="s">
        <v>260</v>
      </c>
      <c r="AC56" s="401" t="s">
        <v>261</v>
      </c>
      <c r="AX56" s="438"/>
      <c r="AZ56" s="438" t="s">
        <v>432</v>
      </c>
      <c r="BA56" s="438" t="s">
        <v>200</v>
      </c>
      <c r="BC56" s="439" t="s">
        <v>267</v>
      </c>
      <c r="BD56" s="443" t="s">
        <v>266</v>
      </c>
      <c r="BE56" s="239">
        <f t="shared" si="6"/>
        <v>0</v>
      </c>
      <c r="BF56" s="445" t="b">
        <f t="shared" si="4"/>
        <v>0</v>
      </c>
      <c r="BG56" s="402"/>
      <c r="BH56" s="402"/>
      <c r="BI56" s="402"/>
      <c r="BJ56" s="402"/>
      <c r="BK56" s="402"/>
      <c r="BL56" s="402"/>
      <c r="BM56" s="402"/>
    </row>
    <row r="57" spans="1:65">
      <c r="A57" s="3"/>
      <c r="B57" s="720"/>
      <c r="C57" s="721"/>
      <c r="D57" s="728"/>
      <c r="E57" s="729"/>
      <c r="F57" s="729"/>
      <c r="G57" s="729"/>
      <c r="H57" s="729"/>
      <c r="I57" s="729"/>
      <c r="J57" s="729"/>
      <c r="K57" s="729"/>
      <c r="L57" s="729"/>
      <c r="M57" s="729"/>
      <c r="N57" s="729"/>
      <c r="O57" s="729"/>
      <c r="P57" s="729"/>
      <c r="Q57" s="729"/>
      <c r="R57" s="729"/>
      <c r="S57" s="729"/>
      <c r="T57" s="730"/>
      <c r="U57" s="1"/>
      <c r="V57" s="1"/>
      <c r="W57" s="1"/>
      <c r="X57" s="1"/>
      <c r="Y57" s="1"/>
      <c r="Z57" s="105"/>
      <c r="AB57" s="400" t="s">
        <v>262</v>
      </c>
      <c r="AC57" s="401" t="s">
        <v>263</v>
      </c>
      <c r="AX57" s="438"/>
      <c r="AZ57" s="438" t="s">
        <v>351</v>
      </c>
      <c r="BA57" s="438" t="s">
        <v>557</v>
      </c>
      <c r="BC57" s="439" t="s">
        <v>269</v>
      </c>
      <c r="BD57" s="443" t="s">
        <v>268</v>
      </c>
      <c r="BE57" s="239">
        <f t="shared" si="6"/>
        <v>0</v>
      </c>
      <c r="BF57" s="445" t="b">
        <f t="shared" si="4"/>
        <v>0</v>
      </c>
      <c r="BG57" s="402"/>
      <c r="BH57" s="402"/>
      <c r="BI57" s="402"/>
      <c r="BJ57" s="402"/>
      <c r="BK57" s="402"/>
      <c r="BL57" s="402"/>
      <c r="BM57" s="402"/>
    </row>
    <row r="58" spans="1:65">
      <c r="A58" s="3"/>
      <c r="B58" s="710" t="s">
        <v>9</v>
      </c>
      <c r="C58" s="710"/>
      <c r="D58" s="1" t="str">
        <f>"5'末端："&amp;""&amp;LEN(D53)&amp;""&amp;"bp"</f>
        <v>5'末端：0bp</v>
      </c>
      <c r="E58" s="1"/>
      <c r="F58" s="1" t="str">
        <f>"3'末端："&amp;""&amp;LEN(D54)&amp;""&amp;"bp"</f>
        <v>3'末端：0bp</v>
      </c>
      <c r="G58" s="1"/>
      <c r="H58" s="1" t="str">
        <f>IF(D55="","コード配列：","コード配列："&amp;'コドン変換用シート (一括)'!AF5&amp;""&amp;"bp ("&amp;'コドン変換用シート (一括)'!AG5&amp;""&amp;"AA)")</f>
        <v>コード配列：</v>
      </c>
      <c r="I58" s="1"/>
      <c r="J58" s="1"/>
      <c r="K58" s="1"/>
      <c r="L58" s="1" t="str">
        <f>IF(D55="","","合計："&amp;LEN(D53)+LEN(D54)+'コドン変換用シート (一括)'!AF5&amp;""&amp;"bp")</f>
        <v/>
      </c>
      <c r="M58" s="1"/>
      <c r="N58" s="1"/>
      <c r="O58" s="1"/>
      <c r="P58" s="1"/>
      <c r="Q58" s="1"/>
      <c r="R58" s="1"/>
      <c r="S58" s="1"/>
      <c r="T58" s="1"/>
      <c r="U58" s="107"/>
      <c r="V58" s="107"/>
      <c r="W58" s="107"/>
      <c r="X58" s="1"/>
      <c r="Y58" s="1"/>
      <c r="Z58" s="105"/>
      <c r="AB58" s="400" t="s">
        <v>264</v>
      </c>
      <c r="AC58" s="401" t="s">
        <v>265</v>
      </c>
      <c r="AX58" s="438"/>
      <c r="AZ58" s="438" t="s">
        <v>433</v>
      </c>
      <c r="BA58" s="438" t="s">
        <v>557</v>
      </c>
      <c r="BC58" s="439" t="s">
        <v>271</v>
      </c>
      <c r="BD58" s="443" t="s">
        <v>270</v>
      </c>
      <c r="BE58" s="239">
        <f t="shared" si="6"/>
        <v>0</v>
      </c>
      <c r="BF58" s="445" t="b">
        <f t="shared" si="4"/>
        <v>0</v>
      </c>
      <c r="BG58" s="402"/>
      <c r="BH58" s="402"/>
      <c r="BI58" s="402"/>
      <c r="BJ58" s="402"/>
      <c r="BK58" s="402"/>
      <c r="BL58" s="402"/>
      <c r="BM58" s="402"/>
    </row>
    <row r="59" spans="1:65">
      <c r="A59" s="3"/>
      <c r="B59" s="107"/>
      <c r="C59" s="107"/>
      <c r="D59" s="107"/>
      <c r="E59" s="107"/>
      <c r="F59" s="107"/>
      <c r="G59" s="107"/>
      <c r="H59" s="107"/>
      <c r="I59" s="107"/>
      <c r="J59" s="107"/>
      <c r="K59" s="107"/>
      <c r="L59" s="107"/>
      <c r="M59" s="107"/>
      <c r="N59" s="107"/>
      <c r="O59" s="107"/>
      <c r="P59" s="107"/>
      <c r="Q59" s="107"/>
      <c r="R59" s="107"/>
      <c r="S59" s="107"/>
      <c r="T59" s="107"/>
      <c r="U59" s="1"/>
      <c r="V59" s="1"/>
      <c r="W59" s="1"/>
      <c r="X59" s="107"/>
      <c r="Y59" s="1"/>
      <c r="Z59" s="105"/>
      <c r="AB59" s="400" t="s">
        <v>266</v>
      </c>
      <c r="AC59" s="401" t="s">
        <v>267</v>
      </c>
      <c r="AX59" s="438"/>
      <c r="AZ59" s="438" t="s">
        <v>352</v>
      </c>
      <c r="BA59" s="438" t="s">
        <v>204</v>
      </c>
      <c r="BC59" s="439" t="s">
        <v>273</v>
      </c>
      <c r="BD59" s="443" t="s">
        <v>272</v>
      </c>
      <c r="BE59" s="239">
        <f t="shared" si="6"/>
        <v>0</v>
      </c>
      <c r="BF59" s="445" t="b">
        <f t="shared" si="4"/>
        <v>0</v>
      </c>
      <c r="BG59" s="402"/>
      <c r="BH59" s="402"/>
      <c r="BI59" s="402"/>
      <c r="BJ59" s="402"/>
      <c r="BK59" s="402"/>
      <c r="BL59" s="402"/>
      <c r="BM59" s="402"/>
    </row>
    <row r="60" spans="1:65">
      <c r="A60" s="3"/>
      <c r="B60" s="199" t="s">
        <v>566</v>
      </c>
      <c r="C60" s="203"/>
      <c r="D60" s="201"/>
      <c r="E60" s="199" t="s">
        <v>568</v>
      </c>
      <c r="F60" s="206" t="str">
        <f>IF($F$25="","",IFERROR(VLOOKUP($F$44,$BC$2:$BD$80,2,FALSE),$F$25))</f>
        <v>Kpn I</v>
      </c>
      <c r="G60" s="296" t="str">
        <f>IF($H$25="","","○")</f>
        <v/>
      </c>
      <c r="H60" s="102" t="str">
        <f>IF(G60="☓","",IF($H$25="","",IFERROR(VLOOKUP(H61,$BC$2:$BD$80,2,FALSE),$H$25)))</f>
        <v/>
      </c>
      <c r="I60" s="296" t="str">
        <f>IF($J$25="","","○")</f>
        <v/>
      </c>
      <c r="J60" s="102" t="str">
        <f>IF(I60="☓","",IF($J$25="","",IFERROR(VLOOKUP(J61,$BC$2:$BD$80,2,FALSE),$J$25)))</f>
        <v/>
      </c>
      <c r="K60" s="296" t="str">
        <f>IF($L$25="","","○")</f>
        <v/>
      </c>
      <c r="L60" s="102" t="str">
        <f>IF(K60="☓","",IF($L$25="","",IFERROR(VLOOKUP(L61,$BC$2:$BD$80,2,FALSE),$L$25)))</f>
        <v/>
      </c>
      <c r="M60" s="296" t="str">
        <f>IF($N$25="","","○")</f>
        <v/>
      </c>
      <c r="N60" s="102" t="str">
        <f>IF(M60="☓","",IF($N$25="","",IFERROR(VLOOKUP(N61,$BC$2:$BD$80,2,FALSE),$N$25)))</f>
        <v/>
      </c>
      <c r="O60" s="296" t="str">
        <f>IF($P$25="","","○")</f>
        <v/>
      </c>
      <c r="P60" s="102" t="str">
        <f>IF(O60="☓","",IF($P$25="","",IFERROR(VLOOKUP(P61,$BC$2:$BD$80,2,FALSE),$P$25)))</f>
        <v/>
      </c>
      <c r="Q60" s="296" t="str">
        <f>IF($R$25="","","○")</f>
        <v/>
      </c>
      <c r="R60" s="102" t="str">
        <f>IF(Q60="☓","",IF($R$25="","",IFERROR(VLOOKUP(R61,$BC$2:$BD$80,2,FALSE),$R$25)))</f>
        <v/>
      </c>
      <c r="S60" s="296" t="str">
        <f>IF($T$25="","","○")</f>
        <v/>
      </c>
      <c r="T60" s="211" t="str">
        <f>IF(S60="☓","",IF($T$25="","",IFERROR(VLOOKUP(T61,$BC$2:$BD$80,2,FALSE),$T$25)))</f>
        <v/>
      </c>
      <c r="U60" s="107"/>
      <c r="V60" s="107"/>
      <c r="W60" s="107"/>
      <c r="X60" s="1"/>
      <c r="Y60" s="1"/>
      <c r="Z60" s="105"/>
      <c r="AB60" s="400" t="s">
        <v>268</v>
      </c>
      <c r="AC60" s="401" t="s">
        <v>269</v>
      </c>
      <c r="AX60" s="438"/>
      <c r="AZ60" s="438" t="s">
        <v>434</v>
      </c>
      <c r="BA60" s="438" t="s">
        <v>204</v>
      </c>
      <c r="BC60" s="439" t="s">
        <v>275</v>
      </c>
      <c r="BD60" s="443" t="s">
        <v>274</v>
      </c>
      <c r="BE60" s="239">
        <f t="shared" si="6"/>
        <v>0</v>
      </c>
      <c r="BF60" s="445" t="b">
        <f t="shared" si="4"/>
        <v>0</v>
      </c>
      <c r="BG60" s="402"/>
      <c r="BH60" s="402"/>
      <c r="BI60" s="402"/>
      <c r="BJ60" s="402"/>
      <c r="BK60" s="402"/>
      <c r="BL60" s="402"/>
      <c r="BM60" s="402"/>
    </row>
    <row r="61" spans="1:65">
      <c r="A61" s="3"/>
      <c r="B61" s="204"/>
      <c r="C61" s="107"/>
      <c r="D61" s="110"/>
      <c r="E61" s="104"/>
      <c r="F61" s="229" t="s">
        <v>632</v>
      </c>
      <c r="G61" s="230"/>
      <c r="H61" s="231" t="str">
        <f>IF(G60="☓","",IF($AV$3="",$H$26,$AV$3))</f>
        <v/>
      </c>
      <c r="I61" s="232"/>
      <c r="J61" s="231" t="str">
        <f>IF(I60="☓","",IF($AV$4="",$J$26,$AV$4))</f>
        <v/>
      </c>
      <c r="K61" s="232"/>
      <c r="L61" s="231" t="str">
        <f>IF(K60="☓","",IF($AV$5="",$L$26,$AV$5))</f>
        <v/>
      </c>
      <c r="M61" s="232"/>
      <c r="N61" s="231" t="str">
        <f>IF(M60="☓","",IF($AV$6="",$N$26,$AV$6))</f>
        <v/>
      </c>
      <c r="O61" s="232"/>
      <c r="P61" s="231" t="str">
        <f>IF(O60="☓","",IF($AV$7="",$P$26,$AV$7))</f>
        <v/>
      </c>
      <c r="Q61" s="232"/>
      <c r="R61" s="231" t="str">
        <f>IF(Q60="☓","",IF($AV$8="",$R$26,$AV$8))</f>
        <v/>
      </c>
      <c r="S61" s="232"/>
      <c r="T61" s="233" t="str">
        <f>IF(S60="☓","",IF($AV$9="",$T$26,$AV$9))</f>
        <v/>
      </c>
      <c r="U61" s="1"/>
      <c r="V61" s="1"/>
      <c r="W61" s="1"/>
      <c r="X61" s="1"/>
      <c r="Y61" s="1"/>
      <c r="Z61" s="105"/>
      <c r="AB61" s="400" t="s">
        <v>270</v>
      </c>
      <c r="AC61" s="401" t="s">
        <v>271</v>
      </c>
      <c r="AX61" s="438"/>
      <c r="AZ61" s="438" t="s">
        <v>497</v>
      </c>
      <c r="BA61" s="438" t="s">
        <v>204</v>
      </c>
      <c r="BC61" s="439" t="s">
        <v>277</v>
      </c>
      <c r="BD61" s="443" t="s">
        <v>276</v>
      </c>
      <c r="BE61" s="239">
        <f t="shared" si="6"/>
        <v>0</v>
      </c>
      <c r="BF61" s="445" t="b">
        <f t="shared" si="4"/>
        <v>0</v>
      </c>
      <c r="BG61" s="402"/>
      <c r="BH61" s="402"/>
      <c r="BI61" s="402"/>
      <c r="BJ61" s="402"/>
      <c r="BK61" s="402"/>
      <c r="BL61" s="402"/>
      <c r="BM61" s="402"/>
    </row>
    <row r="62" spans="1:65">
      <c r="A62" s="3"/>
      <c r="B62" s="104"/>
      <c r="C62" s="3"/>
      <c r="D62" s="105"/>
      <c r="E62" s="296" t="str">
        <f>IF($F$27="","","○")</f>
        <v/>
      </c>
      <c r="F62" s="102" t="str">
        <f>IF(E62="☓","",IF($F$27="","",IFERROR(VLOOKUP(F63,$BC$2:$BD$80,2,FALSE),$F$27)))</f>
        <v/>
      </c>
      <c r="G62" s="296" t="str">
        <f>IF($H$27="","","○")</f>
        <v/>
      </c>
      <c r="H62" s="102" t="str">
        <f>IF(G62="☓","",IF($H$27="","",IFERROR(VLOOKUP(H63,$BC$2:$BD$80,2,FALSE),$H$27)))</f>
        <v/>
      </c>
      <c r="I62" s="296" t="str">
        <f>IF($J$27="","","○")</f>
        <v/>
      </c>
      <c r="J62" s="102" t="str">
        <f>IF(I62="☓","",IF($J$27="","",IFERROR(VLOOKUP(J63,$BC$2:$BD$80,2,FALSE),$J$27)))</f>
        <v/>
      </c>
      <c r="K62" s="296" t="str">
        <f>IF($L$27="","","○")</f>
        <v/>
      </c>
      <c r="L62" s="102" t="str">
        <f>IF(K62="☓","",IF($L$27="","",IFERROR(VLOOKUP(L63,$BC$2:$BD$80,2,FALSE),$L$27)))</f>
        <v/>
      </c>
      <c r="M62" s="296" t="str">
        <f>IF($N$27="","","○")</f>
        <v/>
      </c>
      <c r="N62" s="102" t="str">
        <f>IF(M62="☓","",IF($N$27="","",IFERROR(VLOOKUP(N63,$BC$2:$BD$80,2,FALSE),$N$27)))</f>
        <v/>
      </c>
      <c r="O62" s="296" t="str">
        <f>IF($P$27="","","○")</f>
        <v/>
      </c>
      <c r="P62" s="102" t="str">
        <f>IF(O62="☓","",IF($P$27="","",IFERROR(VLOOKUP(P63,$BC$2:$BD$80,2,FALSE),$P$27)))</f>
        <v/>
      </c>
      <c r="Q62" s="296" t="str">
        <f>IF($R$27="","","○")</f>
        <v/>
      </c>
      <c r="R62" s="102" t="str">
        <f>IF(Q62="☓","",IF($R$27="","",IFERROR(VLOOKUP(R63,$BC$2:$BD$80,2,FALSE),$R$27)))</f>
        <v/>
      </c>
      <c r="S62" s="296" t="str">
        <f>IF($T$27="","","○")</f>
        <v/>
      </c>
      <c r="T62" s="211" t="str">
        <f>IF(S62="☓","",IF($T$27="","",IFERROR(VLOOKUP(T63,$BC$2:$BD$80,2,FALSE),$T$27)))</f>
        <v/>
      </c>
      <c r="U62" s="1"/>
      <c r="V62" s="1"/>
      <c r="W62" s="1"/>
      <c r="X62" s="1"/>
      <c r="Y62" s="1"/>
      <c r="Z62" s="105"/>
      <c r="AB62" s="400" t="s">
        <v>272</v>
      </c>
      <c r="AC62" s="401" t="s">
        <v>273</v>
      </c>
      <c r="AX62" s="438"/>
      <c r="AZ62" s="438" t="s">
        <v>533</v>
      </c>
      <c r="BA62" s="438" t="s">
        <v>204</v>
      </c>
      <c r="BC62" s="439" t="s">
        <v>279</v>
      </c>
      <c r="BD62" s="443" t="s">
        <v>278</v>
      </c>
      <c r="BE62" s="239">
        <f t="shared" si="6"/>
        <v>0</v>
      </c>
      <c r="BF62" s="445" t="b">
        <f t="shared" si="4"/>
        <v>0</v>
      </c>
      <c r="BG62" s="402"/>
      <c r="BH62" s="402"/>
      <c r="BI62" s="402"/>
      <c r="BJ62" s="402"/>
      <c r="BK62" s="402"/>
      <c r="BL62" s="402"/>
      <c r="BM62" s="402"/>
    </row>
    <row r="63" spans="1:65">
      <c r="A63" s="3"/>
      <c r="B63" s="99"/>
      <c r="C63" s="205"/>
      <c r="D63" s="202"/>
      <c r="E63" s="99"/>
      <c r="F63" s="231" t="str">
        <f>IF(E62="☓","",IF($AV$10="",$F$28,$AV$10))</f>
        <v/>
      </c>
      <c r="G63" s="232"/>
      <c r="H63" s="231" t="str">
        <f>IF(G62="☓","",IF($AV$11="",$H$28,$AV$11))</f>
        <v/>
      </c>
      <c r="I63" s="232"/>
      <c r="J63" s="231" t="str">
        <f>IF(I62="☓","",IF($AV$12="",$J$28,$AV$12))</f>
        <v/>
      </c>
      <c r="K63" s="232"/>
      <c r="L63" s="231" t="str">
        <f>IF(K62="☓","",IF($AV$13="",$L$28,$AV$13))</f>
        <v/>
      </c>
      <c r="M63" s="232"/>
      <c r="N63" s="231" t="str">
        <f>IF(M62="☓","",IF($AV$14="",UPPER($N$28),$AV$14))</f>
        <v/>
      </c>
      <c r="O63" s="232"/>
      <c r="P63" s="231" t="str">
        <f>IF(O62="☓","",IF($AV$15="",$P$28,$AV$15))</f>
        <v/>
      </c>
      <c r="Q63" s="232"/>
      <c r="R63" s="231" t="str">
        <f>IF(Q62="☓","",IF($AV$16="",$R$28,$AV$16))</f>
        <v/>
      </c>
      <c r="S63" s="232"/>
      <c r="T63" s="233" t="str">
        <f>IF(S62="☓","",IF($AV$17="",$T$28,$AV$17))</f>
        <v/>
      </c>
      <c r="U63" s="1"/>
      <c r="V63" s="1"/>
      <c r="W63" s="1"/>
      <c r="X63" s="1"/>
      <c r="Y63" s="1"/>
      <c r="Z63" s="105"/>
      <c r="AB63" s="400" t="s">
        <v>274</v>
      </c>
      <c r="AC63" s="401" t="s">
        <v>275</v>
      </c>
      <c r="AX63" s="438"/>
      <c r="AZ63" s="438" t="s">
        <v>547</v>
      </c>
      <c r="BA63" s="438" t="s">
        <v>204</v>
      </c>
      <c r="BC63" s="439" t="s">
        <v>281</v>
      </c>
      <c r="BD63" s="443" t="s">
        <v>280</v>
      </c>
      <c r="BE63" s="239">
        <f t="shared" si="6"/>
        <v>0</v>
      </c>
      <c r="BF63" s="445" t="b">
        <f t="shared" si="4"/>
        <v>0</v>
      </c>
      <c r="BG63" s="402"/>
      <c r="BH63" s="402"/>
      <c r="BI63" s="402"/>
      <c r="BJ63" s="402"/>
      <c r="BK63" s="402"/>
      <c r="BL63" s="402"/>
      <c r="BM63" s="402"/>
    </row>
    <row r="64" spans="1:65">
      <c r="A64" s="3"/>
      <c r="B64" s="1" t="s">
        <v>573</v>
      </c>
      <c r="C64" s="1"/>
      <c r="D64" s="1"/>
      <c r="E64" s="1"/>
      <c r="F64" s="1"/>
      <c r="G64" s="1"/>
      <c r="H64" s="1"/>
      <c r="I64" s="1"/>
      <c r="J64" s="1"/>
      <c r="K64" s="1"/>
      <c r="L64" s="1"/>
      <c r="M64" s="1"/>
      <c r="N64" s="1"/>
      <c r="O64" s="1"/>
      <c r="P64" s="1"/>
      <c r="Q64" s="1"/>
      <c r="R64" s="1"/>
      <c r="S64" s="1"/>
      <c r="T64" s="1"/>
      <c r="U64" s="1"/>
      <c r="V64" s="1"/>
      <c r="W64" s="1"/>
      <c r="X64" s="1"/>
      <c r="Y64" s="1"/>
      <c r="Z64" s="105"/>
      <c r="AB64" s="400" t="s">
        <v>276</v>
      </c>
      <c r="AC64" s="401" t="s">
        <v>277</v>
      </c>
      <c r="AX64" s="438"/>
      <c r="AZ64" s="438" t="s">
        <v>353</v>
      </c>
      <c r="BA64" s="438" t="s">
        <v>205</v>
      </c>
      <c r="BC64" s="439" t="s">
        <v>283</v>
      </c>
      <c r="BD64" s="443" t="s">
        <v>282</v>
      </c>
      <c r="BE64" s="239">
        <f t="shared" ref="BE64:BE84" si="7">COUNTIF($AV$2:$AV$17,BC64)</f>
        <v>0</v>
      </c>
      <c r="BF64" s="445" t="b">
        <f t="shared" si="4"/>
        <v>0</v>
      </c>
      <c r="BG64" s="402"/>
      <c r="BH64" s="402"/>
      <c r="BI64" s="402"/>
      <c r="BJ64" s="402"/>
      <c r="BK64" s="402"/>
      <c r="BL64" s="402"/>
      <c r="BM64" s="402"/>
    </row>
    <row r="65" spans="1:65">
      <c r="A65" s="3"/>
      <c r="B65" s="1"/>
      <c r="C65" s="1"/>
      <c r="D65" s="1"/>
      <c r="E65" s="1"/>
      <c r="F65" s="1"/>
      <c r="G65" s="1"/>
      <c r="H65" s="1"/>
      <c r="I65" s="1"/>
      <c r="J65" s="1"/>
      <c r="K65" s="1"/>
      <c r="L65" s="1"/>
      <c r="M65" s="1"/>
      <c r="N65" s="1"/>
      <c r="O65" s="1"/>
      <c r="P65" s="1"/>
      <c r="Q65" s="1"/>
      <c r="R65" s="1"/>
      <c r="S65" s="1"/>
      <c r="T65" s="1"/>
      <c r="U65" s="1"/>
      <c r="V65" s="1"/>
      <c r="W65" s="1"/>
      <c r="X65" s="1"/>
      <c r="Y65" s="1"/>
      <c r="Z65" s="105"/>
      <c r="AB65" s="400" t="s">
        <v>278</v>
      </c>
      <c r="AC65" s="401" t="s">
        <v>279</v>
      </c>
      <c r="AX65" s="438"/>
      <c r="AZ65" s="438" t="s">
        <v>435</v>
      </c>
      <c r="BA65" s="438" t="s">
        <v>205</v>
      </c>
      <c r="BC65" s="439" t="s">
        <v>285</v>
      </c>
      <c r="BD65" s="443" t="s">
        <v>284</v>
      </c>
      <c r="BE65" s="239">
        <f t="shared" si="7"/>
        <v>0</v>
      </c>
      <c r="BF65" s="445" t="b">
        <f t="shared" si="4"/>
        <v>0</v>
      </c>
      <c r="BG65" s="402"/>
      <c r="BH65" s="402"/>
      <c r="BI65" s="402"/>
      <c r="BJ65" s="402"/>
      <c r="BK65" s="402"/>
      <c r="BL65" s="402"/>
      <c r="BM65" s="402"/>
    </row>
    <row r="66" spans="1:65">
      <c r="A66" s="194" t="str">
        <f>IF(B66="","","配列長")</f>
        <v/>
      </c>
      <c r="B66" s="195" t="str">
        <f>IF($D$15&gt;=Z66,"NO."&amp;Z66,"")</f>
        <v/>
      </c>
      <c r="C66" s="56"/>
      <c r="D66" s="56"/>
      <c r="E66" s="56"/>
      <c r="F66" s="210"/>
      <c r="G66" s="210"/>
      <c r="H66" s="191"/>
      <c r="I66" s="191"/>
      <c r="J66" s="56"/>
      <c r="K66" s="56"/>
      <c r="L66" s="191"/>
      <c r="M66" s="191"/>
      <c r="N66" s="191"/>
      <c r="O66" s="191"/>
      <c r="P66" s="191"/>
      <c r="Q66" s="191"/>
      <c r="R66" s="191"/>
      <c r="S66" s="191"/>
      <c r="T66" s="191"/>
      <c r="U66" s="191"/>
      <c r="V66" s="191"/>
      <c r="W66" s="191"/>
      <c r="X66" s="191"/>
      <c r="Y66" s="191"/>
      <c r="Z66" s="234">
        <v>3</v>
      </c>
      <c r="AB66" s="400" t="s">
        <v>280</v>
      </c>
      <c r="AC66" s="401" t="s">
        <v>281</v>
      </c>
      <c r="AX66" s="438"/>
      <c r="AZ66" s="438" t="s">
        <v>498</v>
      </c>
      <c r="BA66" s="438" t="s">
        <v>205</v>
      </c>
      <c r="BC66" s="439" t="s">
        <v>287</v>
      </c>
      <c r="BD66" s="443" t="s">
        <v>286</v>
      </c>
      <c r="BE66" s="239">
        <f t="shared" si="7"/>
        <v>0</v>
      </c>
      <c r="BF66" s="445" t="b">
        <f t="shared" si="4"/>
        <v>0</v>
      </c>
      <c r="BG66" s="402"/>
      <c r="BH66" s="402"/>
      <c r="BI66" s="402"/>
      <c r="BJ66" s="402"/>
      <c r="BK66" s="402"/>
      <c r="BL66" s="402"/>
      <c r="BM66" s="402"/>
    </row>
    <row r="67" spans="1:65">
      <c r="A67" s="3"/>
      <c r="B67" s="1"/>
      <c r="C67" s="1"/>
      <c r="D67" s="1"/>
      <c r="E67" s="1"/>
      <c r="F67" s="1"/>
      <c r="G67" s="1"/>
      <c r="H67" s="1"/>
      <c r="I67" s="1"/>
      <c r="J67" s="1"/>
      <c r="K67" s="1"/>
      <c r="L67" s="1"/>
      <c r="M67" s="1"/>
      <c r="N67" s="1"/>
      <c r="O67" s="1"/>
      <c r="P67" s="1"/>
      <c r="Q67" s="1"/>
      <c r="R67" s="1"/>
      <c r="S67" s="1"/>
      <c r="T67" s="1"/>
      <c r="U67" s="1"/>
      <c r="V67" s="1"/>
      <c r="W67" s="1"/>
      <c r="X67" s="1"/>
      <c r="Y67" s="1"/>
      <c r="Z67" s="105"/>
      <c r="AB67" s="400" t="s">
        <v>282</v>
      </c>
      <c r="AC67" s="401" t="s">
        <v>283</v>
      </c>
      <c r="AX67" s="438"/>
      <c r="AZ67" s="438" t="s">
        <v>534</v>
      </c>
      <c r="BA67" s="438" t="s">
        <v>205</v>
      </c>
      <c r="BC67" s="439" t="s">
        <v>289</v>
      </c>
      <c r="BD67" s="443" t="s">
        <v>288</v>
      </c>
      <c r="BE67" s="239">
        <f t="shared" si="7"/>
        <v>0</v>
      </c>
      <c r="BF67" s="445" t="b">
        <f t="shared" ref="BF67:BF84" si="8">IF(BE67&gt;=1,TRUE,FALSE)</f>
        <v>0</v>
      </c>
      <c r="BG67" s="402"/>
      <c r="BH67" s="402"/>
      <c r="BI67" s="402"/>
      <c r="BJ67" s="402"/>
      <c r="BK67" s="402"/>
      <c r="BL67" s="402"/>
      <c r="BM67" s="402"/>
    </row>
    <row r="68" spans="1:65">
      <c r="A68" s="3"/>
      <c r="B68" s="731" t="s">
        <v>572</v>
      </c>
      <c r="C68" s="731"/>
      <c r="D68" s="732" t="str">
        <f>IF(B66="","",$D$18)</f>
        <v/>
      </c>
      <c r="E68" s="732"/>
      <c r="F68" s="732"/>
      <c r="G68" s="1"/>
      <c r="H68" s="1"/>
      <c r="I68" s="1"/>
      <c r="J68" s="1"/>
      <c r="K68" s="1"/>
      <c r="L68" s="1"/>
      <c r="M68" s="1"/>
      <c r="N68" s="1"/>
      <c r="O68" s="1"/>
      <c r="P68" s="1"/>
      <c r="Q68" s="1"/>
      <c r="R68" s="1"/>
      <c r="S68" s="1"/>
      <c r="T68" s="1"/>
      <c r="U68" s="1"/>
      <c r="V68" s="1"/>
      <c r="W68" s="1"/>
      <c r="X68" s="1"/>
      <c r="Y68" s="1"/>
      <c r="Z68" s="105"/>
      <c r="AB68" s="400" t="s">
        <v>284</v>
      </c>
      <c r="AC68" s="401" t="s">
        <v>285</v>
      </c>
      <c r="AX68" s="438"/>
      <c r="AZ68" s="438" t="s">
        <v>548</v>
      </c>
      <c r="BA68" s="438" t="s">
        <v>205</v>
      </c>
      <c r="BC68" s="439" t="s">
        <v>291</v>
      </c>
      <c r="BD68" s="443" t="s">
        <v>290</v>
      </c>
      <c r="BE68" s="239">
        <f t="shared" si="7"/>
        <v>0</v>
      </c>
      <c r="BF68" s="445" t="b">
        <f t="shared" si="8"/>
        <v>0</v>
      </c>
      <c r="BG68" s="402"/>
      <c r="BH68" s="402"/>
      <c r="BI68" s="402"/>
      <c r="BJ68" s="402"/>
      <c r="BK68" s="402"/>
      <c r="BL68" s="402"/>
      <c r="BM68" s="402"/>
    </row>
    <row r="69" spans="1:65">
      <c r="A69" s="3"/>
      <c r="B69" s="711" t="s">
        <v>2</v>
      </c>
      <c r="C69" s="712"/>
      <c r="D69" s="733"/>
      <c r="E69" s="733"/>
      <c r="F69" s="733"/>
      <c r="G69" s="1"/>
      <c r="H69" s="1"/>
      <c r="I69" s="1"/>
      <c r="J69" s="1"/>
      <c r="K69" s="1"/>
      <c r="L69" s="1"/>
      <c r="M69" s="1"/>
      <c r="N69" s="1"/>
      <c r="O69" s="1"/>
      <c r="P69" s="1"/>
      <c r="Q69" s="1"/>
      <c r="R69" s="1"/>
      <c r="S69" s="1"/>
      <c r="T69" s="1"/>
      <c r="U69" s="1"/>
      <c r="V69" s="1"/>
      <c r="W69" s="1"/>
      <c r="X69" s="1"/>
      <c r="Y69" s="1"/>
      <c r="Z69" s="105"/>
      <c r="AB69" s="400" t="s">
        <v>286</v>
      </c>
      <c r="AC69" s="401" t="s">
        <v>287</v>
      </c>
      <c r="AX69" s="438"/>
      <c r="AZ69" s="438" t="s">
        <v>354</v>
      </c>
      <c r="BA69" s="438" t="s">
        <v>207</v>
      </c>
      <c r="BC69" s="439" t="s">
        <v>293</v>
      </c>
      <c r="BD69" s="443" t="s">
        <v>292</v>
      </c>
      <c r="BE69" s="239">
        <f t="shared" si="7"/>
        <v>0</v>
      </c>
      <c r="BF69" s="445" t="b">
        <f t="shared" si="8"/>
        <v>0</v>
      </c>
      <c r="BG69" s="402"/>
      <c r="BH69" s="402"/>
      <c r="BI69" s="402"/>
      <c r="BJ69" s="402"/>
      <c r="BK69" s="402"/>
      <c r="BL69" s="402"/>
      <c r="BM69" s="402"/>
    </row>
    <row r="70" spans="1:65">
      <c r="A70" s="3"/>
      <c r="B70" s="711" t="s">
        <v>130</v>
      </c>
      <c r="C70" s="712"/>
      <c r="D70" s="713"/>
      <c r="E70" s="714"/>
      <c r="F70" s="715"/>
      <c r="G70" s="1"/>
      <c r="H70" s="1"/>
      <c r="I70" s="1"/>
      <c r="J70" s="1"/>
      <c r="K70" s="1"/>
      <c r="L70" s="1"/>
      <c r="M70" s="1"/>
      <c r="N70" s="1"/>
      <c r="O70" s="1"/>
      <c r="P70" s="1"/>
      <c r="Q70" s="1"/>
      <c r="R70" s="1"/>
      <c r="S70" s="1"/>
      <c r="T70" s="1"/>
      <c r="U70" s="1"/>
      <c r="V70" s="1"/>
      <c r="W70" s="3"/>
      <c r="X70" s="3"/>
      <c r="Y70" s="1"/>
      <c r="Z70" s="105"/>
      <c r="AB70" s="400" t="s">
        <v>288</v>
      </c>
      <c r="AC70" s="401" t="s">
        <v>289</v>
      </c>
      <c r="AX70" s="438"/>
      <c r="AZ70" s="438" t="s">
        <v>436</v>
      </c>
      <c r="BA70" s="438" t="s">
        <v>207</v>
      </c>
      <c r="BC70" s="439" t="s">
        <v>295</v>
      </c>
      <c r="BD70" s="443" t="s">
        <v>294</v>
      </c>
      <c r="BE70" s="239">
        <f t="shared" si="7"/>
        <v>0</v>
      </c>
      <c r="BF70" s="445" t="b">
        <f t="shared" si="8"/>
        <v>0</v>
      </c>
      <c r="BG70" s="402"/>
      <c r="BH70" s="402"/>
      <c r="BI70" s="402"/>
      <c r="BJ70" s="402"/>
      <c r="BK70" s="402"/>
      <c r="BL70" s="402"/>
      <c r="BM70" s="402"/>
    </row>
    <row r="71" spans="1:65">
      <c r="A71" s="3"/>
      <c r="B71" s="711" t="s">
        <v>131</v>
      </c>
      <c r="C71" s="712"/>
      <c r="D71" s="713"/>
      <c r="E71" s="714"/>
      <c r="F71" s="715"/>
      <c r="G71" s="1"/>
      <c r="H71" s="1"/>
      <c r="I71" s="1"/>
      <c r="J71" s="1"/>
      <c r="K71" s="1"/>
      <c r="L71" s="1"/>
      <c r="M71" s="1"/>
      <c r="N71" s="1"/>
      <c r="O71" s="1"/>
      <c r="P71" s="1"/>
      <c r="Q71" s="1"/>
      <c r="R71" s="1"/>
      <c r="S71" s="1"/>
      <c r="T71" s="1"/>
      <c r="U71" s="207"/>
      <c r="V71" s="207"/>
      <c r="W71" s="11"/>
      <c r="X71" s="11"/>
      <c r="Y71" s="1"/>
      <c r="Z71" s="105"/>
      <c r="AB71" s="400" t="s">
        <v>290</v>
      </c>
      <c r="AC71" s="401" t="s">
        <v>291</v>
      </c>
      <c r="AX71" s="438"/>
      <c r="AZ71" s="438" t="s">
        <v>499</v>
      </c>
      <c r="BA71" s="438" t="s">
        <v>207</v>
      </c>
      <c r="BC71" s="439" t="s">
        <v>297</v>
      </c>
      <c r="BD71" s="443" t="s">
        <v>296</v>
      </c>
      <c r="BE71" s="239">
        <f t="shared" si="7"/>
        <v>0</v>
      </c>
      <c r="BF71" s="445" t="b">
        <f t="shared" si="8"/>
        <v>0</v>
      </c>
      <c r="BG71" s="402"/>
      <c r="BH71" s="402"/>
      <c r="BI71" s="402"/>
      <c r="BJ71" s="402"/>
      <c r="BK71" s="402"/>
      <c r="BL71" s="402"/>
      <c r="BM71" s="402"/>
    </row>
    <row r="72" spans="1:65" ht="13.5" customHeight="1">
      <c r="A72" s="3"/>
      <c r="B72" s="716" t="s">
        <v>626</v>
      </c>
      <c r="C72" s="717"/>
      <c r="D72" s="722"/>
      <c r="E72" s="723"/>
      <c r="F72" s="723"/>
      <c r="G72" s="723"/>
      <c r="H72" s="723"/>
      <c r="I72" s="723"/>
      <c r="J72" s="723"/>
      <c r="K72" s="723"/>
      <c r="L72" s="723"/>
      <c r="M72" s="723"/>
      <c r="N72" s="723"/>
      <c r="O72" s="723"/>
      <c r="P72" s="723"/>
      <c r="Q72" s="723"/>
      <c r="R72" s="723"/>
      <c r="S72" s="723"/>
      <c r="T72" s="724"/>
      <c r="U72" s="208"/>
      <c r="V72" s="208"/>
      <c r="W72" s="11"/>
      <c r="X72" s="11"/>
      <c r="Y72" s="1"/>
      <c r="Z72" s="105"/>
      <c r="AB72" s="400" t="s">
        <v>292</v>
      </c>
      <c r="AC72" s="401" t="s">
        <v>293</v>
      </c>
      <c r="AX72" s="438"/>
      <c r="AZ72" s="438" t="s">
        <v>535</v>
      </c>
      <c r="BA72" s="438" t="s">
        <v>207</v>
      </c>
      <c r="BC72" s="439" t="s">
        <v>299</v>
      </c>
      <c r="BD72" s="443" t="s">
        <v>298</v>
      </c>
      <c r="BE72" s="239">
        <f t="shared" si="7"/>
        <v>0</v>
      </c>
      <c r="BF72" s="445" t="b">
        <f t="shared" si="8"/>
        <v>0</v>
      </c>
      <c r="BG72" s="402"/>
      <c r="BH72" s="402"/>
      <c r="BI72" s="402"/>
      <c r="BJ72" s="402"/>
      <c r="BK72" s="402"/>
      <c r="BL72" s="402"/>
      <c r="BM72" s="402"/>
    </row>
    <row r="73" spans="1:65">
      <c r="A73" s="107"/>
      <c r="B73" s="718"/>
      <c r="C73" s="719"/>
      <c r="D73" s="725"/>
      <c r="E73" s="726"/>
      <c r="F73" s="726"/>
      <c r="G73" s="726"/>
      <c r="H73" s="726"/>
      <c r="I73" s="726"/>
      <c r="J73" s="726"/>
      <c r="K73" s="726"/>
      <c r="L73" s="726"/>
      <c r="M73" s="726"/>
      <c r="N73" s="726"/>
      <c r="O73" s="726"/>
      <c r="P73" s="726"/>
      <c r="Q73" s="726"/>
      <c r="R73" s="726"/>
      <c r="S73" s="726"/>
      <c r="T73" s="727"/>
      <c r="U73" s="209"/>
      <c r="V73" s="209"/>
      <c r="W73" s="11"/>
      <c r="X73" s="11"/>
      <c r="Y73" s="107"/>
      <c r="Z73" s="110"/>
      <c r="AB73" s="400" t="s">
        <v>294</v>
      </c>
      <c r="AC73" s="401" t="s">
        <v>295</v>
      </c>
      <c r="AX73" s="438"/>
      <c r="AZ73" s="438" t="s">
        <v>549</v>
      </c>
      <c r="BA73" s="438" t="s">
        <v>207</v>
      </c>
      <c r="BC73" s="439" t="s">
        <v>301</v>
      </c>
      <c r="BD73" s="443" t="s">
        <v>300</v>
      </c>
      <c r="BE73" s="239">
        <f t="shared" si="7"/>
        <v>0</v>
      </c>
      <c r="BF73" s="445" t="b">
        <f t="shared" si="8"/>
        <v>0</v>
      </c>
      <c r="BG73" s="402"/>
      <c r="BH73" s="402"/>
      <c r="BI73" s="402"/>
      <c r="BJ73" s="402"/>
      <c r="BK73" s="402"/>
      <c r="BL73" s="402"/>
      <c r="BM73" s="402"/>
    </row>
    <row r="74" spans="1:65">
      <c r="A74" s="3"/>
      <c r="B74" s="720"/>
      <c r="C74" s="721"/>
      <c r="D74" s="728"/>
      <c r="E74" s="729"/>
      <c r="F74" s="729"/>
      <c r="G74" s="729"/>
      <c r="H74" s="729"/>
      <c r="I74" s="729"/>
      <c r="J74" s="729"/>
      <c r="K74" s="729"/>
      <c r="L74" s="729"/>
      <c r="M74" s="729"/>
      <c r="N74" s="729"/>
      <c r="O74" s="729"/>
      <c r="P74" s="729"/>
      <c r="Q74" s="729"/>
      <c r="R74" s="729"/>
      <c r="S74" s="729"/>
      <c r="T74" s="730"/>
      <c r="U74" s="1"/>
      <c r="V74" s="1"/>
      <c r="W74" s="1"/>
      <c r="X74" s="1"/>
      <c r="Y74" s="1"/>
      <c r="Z74" s="105"/>
      <c r="AB74" s="400" t="s">
        <v>296</v>
      </c>
      <c r="AC74" s="401" t="s">
        <v>297</v>
      </c>
      <c r="AX74" s="438"/>
      <c r="AZ74" s="438" t="s">
        <v>355</v>
      </c>
      <c r="BA74" s="438" t="s">
        <v>209</v>
      </c>
      <c r="BC74" s="439" t="s">
        <v>303</v>
      </c>
      <c r="BD74" s="443" t="s">
        <v>302</v>
      </c>
      <c r="BE74" s="239">
        <f t="shared" si="7"/>
        <v>0</v>
      </c>
      <c r="BF74" s="445" t="b">
        <f t="shared" si="8"/>
        <v>0</v>
      </c>
      <c r="BG74" s="402"/>
      <c r="BH74" s="402"/>
      <c r="BI74" s="402"/>
      <c r="BJ74" s="402"/>
      <c r="BK74" s="402"/>
      <c r="BL74" s="402"/>
      <c r="BM74" s="402"/>
    </row>
    <row r="75" spans="1:65">
      <c r="A75" s="3"/>
      <c r="B75" s="710" t="s">
        <v>9</v>
      </c>
      <c r="C75" s="710"/>
      <c r="D75" s="1" t="str">
        <f>"5'末端："&amp;""&amp;LEN(D70)&amp;""&amp;"bp"</f>
        <v>5'末端：0bp</v>
      </c>
      <c r="E75" s="1"/>
      <c r="F75" s="1" t="str">
        <f>"3'末端："&amp;""&amp;LEN(D71)&amp;""&amp;"bp"</f>
        <v>3'末端：0bp</v>
      </c>
      <c r="G75" s="1"/>
      <c r="H75" s="1" t="str">
        <f>IF(D72="","コード配列：","コード配列："&amp;'コドン変換用シート (一括)'!AF6&amp;""&amp;"bp ("&amp;'コドン変換用シート (一括)'!AG6&amp;""&amp;"AA)")</f>
        <v>コード配列：</v>
      </c>
      <c r="I75" s="1"/>
      <c r="J75" s="1"/>
      <c r="K75" s="1"/>
      <c r="L75" s="1" t="str">
        <f>IF(D72="","","合計："&amp;LEN(D70)+LEN(D71)+'コドン変換用シート (一括)'!AF6&amp;""&amp;"bp")</f>
        <v/>
      </c>
      <c r="M75" s="1"/>
      <c r="N75" s="1"/>
      <c r="O75" s="1"/>
      <c r="P75" s="1"/>
      <c r="Q75" s="1"/>
      <c r="R75" s="1"/>
      <c r="S75" s="1"/>
      <c r="T75" s="1"/>
      <c r="U75" s="107"/>
      <c r="V75" s="107"/>
      <c r="W75" s="107"/>
      <c r="X75" s="1"/>
      <c r="Y75" s="1"/>
      <c r="Z75" s="105"/>
      <c r="AB75" s="400" t="s">
        <v>298</v>
      </c>
      <c r="AC75" s="401" t="s">
        <v>299</v>
      </c>
      <c r="AX75" s="438"/>
      <c r="AZ75" s="438" t="s">
        <v>500</v>
      </c>
      <c r="BA75" s="438" t="s">
        <v>209</v>
      </c>
      <c r="BC75" s="439" t="s">
        <v>305</v>
      </c>
      <c r="BD75" s="443" t="s">
        <v>304</v>
      </c>
      <c r="BE75" s="239">
        <f t="shared" si="7"/>
        <v>0</v>
      </c>
      <c r="BF75" s="445" t="b">
        <f t="shared" si="8"/>
        <v>0</v>
      </c>
      <c r="BG75" s="402"/>
      <c r="BH75" s="402"/>
      <c r="BI75" s="402"/>
      <c r="BJ75" s="402"/>
      <c r="BK75" s="402"/>
      <c r="BL75" s="402"/>
      <c r="BM75" s="402"/>
    </row>
    <row r="76" spans="1:65">
      <c r="A76" s="3"/>
      <c r="B76" s="107"/>
      <c r="C76" s="107"/>
      <c r="D76" s="107"/>
      <c r="E76" s="107"/>
      <c r="F76" s="107"/>
      <c r="G76" s="107"/>
      <c r="H76" s="107"/>
      <c r="I76" s="107"/>
      <c r="J76" s="107"/>
      <c r="K76" s="107"/>
      <c r="L76" s="107"/>
      <c r="M76" s="107"/>
      <c r="N76" s="107"/>
      <c r="O76" s="107"/>
      <c r="P76" s="107"/>
      <c r="Q76" s="107"/>
      <c r="R76" s="107"/>
      <c r="S76" s="107"/>
      <c r="T76" s="107"/>
      <c r="U76" s="1"/>
      <c r="V76" s="1"/>
      <c r="W76" s="1"/>
      <c r="X76" s="107"/>
      <c r="Y76" s="1"/>
      <c r="Z76" s="105"/>
      <c r="AB76" s="400" t="s">
        <v>300</v>
      </c>
      <c r="AC76" s="401" t="s">
        <v>301</v>
      </c>
      <c r="AX76" s="438"/>
      <c r="AZ76" s="438" t="s">
        <v>437</v>
      </c>
      <c r="BA76" s="438" t="s">
        <v>209</v>
      </c>
      <c r="BC76" s="439" t="s">
        <v>307</v>
      </c>
      <c r="BD76" s="443" t="s">
        <v>306</v>
      </c>
      <c r="BE76" s="239">
        <f t="shared" si="7"/>
        <v>0</v>
      </c>
      <c r="BF76" s="445" t="b">
        <f t="shared" si="8"/>
        <v>0</v>
      </c>
      <c r="BG76" s="402"/>
      <c r="BH76" s="402"/>
      <c r="BI76" s="402"/>
      <c r="BJ76" s="402"/>
      <c r="BK76" s="402"/>
      <c r="BL76" s="402"/>
      <c r="BM76" s="402"/>
    </row>
    <row r="77" spans="1:65">
      <c r="A77" s="3"/>
      <c r="B77" s="199" t="s">
        <v>566</v>
      </c>
      <c r="C77" s="203"/>
      <c r="D77" s="201"/>
      <c r="E77" s="199" t="s">
        <v>568</v>
      </c>
      <c r="F77" s="206" t="str">
        <f>IF($F$25="","",IFERROR(VLOOKUP($F$44,$BC$2:$BD$80,2,FALSE),$F$25))</f>
        <v>Kpn I</v>
      </c>
      <c r="G77" s="296" t="str">
        <f>IF($H$25="","","○")</f>
        <v/>
      </c>
      <c r="H77" s="102" t="str">
        <f>IF(G77="☓","",IF($H$25="","",IFERROR(VLOOKUP(H78,$BC$2:$BD$80,2,FALSE),$H$25)))</f>
        <v/>
      </c>
      <c r="I77" s="296" t="str">
        <f>IF($J$25="","","○")</f>
        <v/>
      </c>
      <c r="J77" s="102" t="str">
        <f>IF(I77="☓","",IF($J$25="","",IFERROR(VLOOKUP(J78,$BC$2:$BD$80,2,FALSE),$J$25)))</f>
        <v/>
      </c>
      <c r="K77" s="296" t="str">
        <f>IF($L$25="","","○")</f>
        <v/>
      </c>
      <c r="L77" s="102" t="str">
        <f>IF(K77="☓","",IF($L$25="","",IFERROR(VLOOKUP(L78,$BC$2:$BD$80,2,FALSE),$L$25)))</f>
        <v/>
      </c>
      <c r="M77" s="296" t="str">
        <f>IF($N$25="","","○")</f>
        <v/>
      </c>
      <c r="N77" s="102" t="str">
        <f>IF(M77="☓","",IF($N$25="","",IFERROR(VLOOKUP(N78,$BC$2:$BD$80,2,FALSE),$N$25)))</f>
        <v/>
      </c>
      <c r="O77" s="296" t="str">
        <f>IF($P$25="","","○")</f>
        <v/>
      </c>
      <c r="P77" s="102" t="str">
        <f>IF(O77="☓","",IF($P$25="","",IFERROR(VLOOKUP(P78,$BC$2:$BD$80,2,FALSE),$P$25)))</f>
        <v/>
      </c>
      <c r="Q77" s="296" t="str">
        <f>IF($R$25="","","○")</f>
        <v/>
      </c>
      <c r="R77" s="102" t="str">
        <f>IF(Q77="☓","",IF($R$25="","",IFERROR(VLOOKUP(R78,$BC$2:$BD$80,2,FALSE),$R$25)))</f>
        <v/>
      </c>
      <c r="S77" s="296" t="str">
        <f>IF($T$25="","","○")</f>
        <v/>
      </c>
      <c r="T77" s="211" t="str">
        <f>IF(S77="☓","",IF($T$25="","",IFERROR(VLOOKUP(T78,$BC$2:$BD$80,2,FALSE),$T$25)))</f>
        <v/>
      </c>
      <c r="U77" s="107"/>
      <c r="V77" s="107"/>
      <c r="W77" s="107"/>
      <c r="X77" s="1"/>
      <c r="Y77" s="1"/>
      <c r="Z77" s="105"/>
      <c r="AB77" s="400" t="s">
        <v>302</v>
      </c>
      <c r="AC77" s="401" t="s">
        <v>303</v>
      </c>
      <c r="AX77" s="438"/>
      <c r="AZ77" s="438" t="s">
        <v>356</v>
      </c>
      <c r="BA77" s="438" t="s">
        <v>211</v>
      </c>
      <c r="BC77" s="439" t="s">
        <v>309</v>
      </c>
      <c r="BD77" s="443" t="s">
        <v>308</v>
      </c>
      <c r="BE77" s="239">
        <f t="shared" si="7"/>
        <v>0</v>
      </c>
      <c r="BF77" s="445" t="b">
        <f t="shared" si="8"/>
        <v>0</v>
      </c>
      <c r="BG77" s="402"/>
      <c r="BH77" s="402"/>
      <c r="BI77" s="402"/>
      <c r="BJ77" s="402"/>
      <c r="BK77" s="402"/>
      <c r="BL77" s="402"/>
      <c r="BM77" s="402"/>
    </row>
    <row r="78" spans="1:65">
      <c r="A78" s="3"/>
      <c r="B78" s="204"/>
      <c r="C78" s="107"/>
      <c r="D78" s="110"/>
      <c r="E78" s="104"/>
      <c r="F78" s="229" t="s">
        <v>628</v>
      </c>
      <c r="G78" s="230"/>
      <c r="H78" s="231" t="str">
        <f>IF(G77="☓","",IF($AV$3="",$H$26,$AV$3))</f>
        <v/>
      </c>
      <c r="I78" s="232"/>
      <c r="J78" s="231" t="str">
        <f>IF(I77="☓","",IF($AV$4="",$J$26,$AV$4))</f>
        <v/>
      </c>
      <c r="K78" s="232"/>
      <c r="L78" s="231" t="str">
        <f>IF(K77="☓","",IF($AV$5="",$L$26,$AV$5))</f>
        <v/>
      </c>
      <c r="M78" s="232"/>
      <c r="N78" s="231" t="str">
        <f>IF(M77="☓","",IF($AV$6="",$N$26,$AV$6))</f>
        <v/>
      </c>
      <c r="O78" s="232"/>
      <c r="P78" s="231" t="str">
        <f>IF(O77="☓","",IF($AV$7="",$P$26,$AV$7))</f>
        <v/>
      </c>
      <c r="Q78" s="232"/>
      <c r="R78" s="231" t="str">
        <f>IF(Q77="☓","",IF($AV$8="",$R$26,$AV$8))</f>
        <v/>
      </c>
      <c r="S78" s="232"/>
      <c r="T78" s="233" t="str">
        <f>IF(S77="☓","",IF($AV$9="",$T$26,$AV$9))</f>
        <v/>
      </c>
      <c r="U78" s="1"/>
      <c r="V78" s="1"/>
      <c r="W78" s="1"/>
      <c r="X78" s="1"/>
      <c r="Y78" s="1"/>
      <c r="Z78" s="105"/>
      <c r="AB78" s="400" t="s">
        <v>304</v>
      </c>
      <c r="AC78" s="401" t="s">
        <v>305</v>
      </c>
      <c r="AX78" s="438"/>
      <c r="AZ78" s="438" t="s">
        <v>501</v>
      </c>
      <c r="BA78" s="438" t="s">
        <v>211</v>
      </c>
      <c r="BC78" s="239" t="s">
        <v>311</v>
      </c>
      <c r="BD78" s="444" t="s">
        <v>310</v>
      </c>
      <c r="BE78" s="239">
        <f t="shared" si="7"/>
        <v>0</v>
      </c>
      <c r="BF78" s="445" t="b">
        <f t="shared" si="8"/>
        <v>0</v>
      </c>
      <c r="BG78" s="402"/>
      <c r="BH78" s="402"/>
      <c r="BI78" s="402"/>
      <c r="BJ78" s="402"/>
      <c r="BK78" s="402"/>
      <c r="BL78" s="402"/>
      <c r="BM78" s="402"/>
    </row>
    <row r="79" spans="1:65">
      <c r="A79" s="3"/>
      <c r="B79" s="104"/>
      <c r="C79" s="3"/>
      <c r="D79" s="105"/>
      <c r="E79" s="296" t="str">
        <f>IF($F$27="","","○")</f>
        <v/>
      </c>
      <c r="F79" s="102" t="str">
        <f>IF(E79="☓","",IF($F$27="","",IFERROR(VLOOKUP(F80,$BC$2:$BD$80,2,FALSE),$F$27)))</f>
        <v/>
      </c>
      <c r="G79" s="296" t="str">
        <f>IF($H$27="","","○")</f>
        <v/>
      </c>
      <c r="H79" s="102" t="str">
        <f>IF(G79="☓","",IF($H$27="","",IFERROR(VLOOKUP(H80,$BC$2:$BD$80,2,FALSE),$H$27)))</f>
        <v/>
      </c>
      <c r="I79" s="296" t="str">
        <f>IF($J$27="","","○")</f>
        <v/>
      </c>
      <c r="J79" s="102" t="str">
        <f>IF(I79="☓","",IF($J$27="","",IFERROR(VLOOKUP(J80,$BC$2:$BD$80,2,FALSE),$J$27)))</f>
        <v/>
      </c>
      <c r="K79" s="296" t="str">
        <f>IF($L$27="","","○")</f>
        <v/>
      </c>
      <c r="L79" s="102" t="str">
        <f>IF(K79="☓","",IF($L$27="","",IFERROR(VLOOKUP(L80,$BC$2:$BD$80,2,FALSE),$L$27)))</f>
        <v/>
      </c>
      <c r="M79" s="296" t="str">
        <f>IF($N$27="","","○")</f>
        <v/>
      </c>
      <c r="N79" s="102" t="str">
        <f>IF(M79="☓","",IF($N$27="","",IFERROR(VLOOKUP(N80,$BC$2:$BD$80,2,FALSE),$N$27)))</f>
        <v/>
      </c>
      <c r="O79" s="296" t="str">
        <f>IF($P$27="","","○")</f>
        <v/>
      </c>
      <c r="P79" s="102" t="str">
        <f>IF(O79="☓","",IF($P$27="","",IFERROR(VLOOKUP(P80,$BC$2:$BD$80,2,FALSE),$P$27)))</f>
        <v/>
      </c>
      <c r="Q79" s="296" t="str">
        <f>IF($R$27="","","○")</f>
        <v/>
      </c>
      <c r="R79" s="102" t="str">
        <f>IF(Q79="☓","",IF($R$27="","",IFERROR(VLOOKUP(R80,$BC$2:$BD$80,2,FALSE),$R$27)))</f>
        <v/>
      </c>
      <c r="S79" s="296" t="str">
        <f>IF($T$27="","","○")</f>
        <v/>
      </c>
      <c r="T79" s="211" t="str">
        <f>IF(S79="☓","",IF($T$27="","",IFERROR(VLOOKUP(T80,$BC$2:$BD$80,2,FALSE),$T$27)))</f>
        <v/>
      </c>
      <c r="U79" s="1"/>
      <c r="V79" s="1"/>
      <c r="W79" s="1"/>
      <c r="X79" s="1"/>
      <c r="Y79" s="1"/>
      <c r="Z79" s="105"/>
      <c r="AB79" s="400" t="s">
        <v>306</v>
      </c>
      <c r="AC79" s="401" t="s">
        <v>307</v>
      </c>
      <c r="AX79" s="438"/>
      <c r="AZ79" s="438" t="s">
        <v>536</v>
      </c>
      <c r="BA79" s="438" t="s">
        <v>211</v>
      </c>
      <c r="BC79" s="239" t="s">
        <v>313</v>
      </c>
      <c r="BD79" s="444" t="s">
        <v>312</v>
      </c>
      <c r="BE79" s="239">
        <f t="shared" si="7"/>
        <v>0</v>
      </c>
      <c r="BF79" s="445" t="b">
        <f t="shared" si="8"/>
        <v>0</v>
      </c>
      <c r="BG79" s="402"/>
      <c r="BH79" s="402"/>
      <c r="BI79" s="402"/>
      <c r="BJ79" s="402"/>
      <c r="BK79" s="402"/>
      <c r="BL79" s="402"/>
      <c r="BM79" s="402"/>
    </row>
    <row r="80" spans="1:65">
      <c r="A80" s="3"/>
      <c r="B80" s="99"/>
      <c r="C80" s="205"/>
      <c r="D80" s="202"/>
      <c r="E80" s="99"/>
      <c r="F80" s="231" t="str">
        <f>IF(E79="☓","",IF($AV$10="",$F$28,$AV$10))</f>
        <v/>
      </c>
      <c r="G80" s="232"/>
      <c r="H80" s="231" t="str">
        <f>IF(G79="☓","",IF($AV$11="",$H$28,$AV$11))</f>
        <v/>
      </c>
      <c r="I80" s="232"/>
      <c r="J80" s="231" t="str">
        <f>IF(I79="☓","",IF($AV$12="",$J$28,$AV$12))</f>
        <v/>
      </c>
      <c r="K80" s="232"/>
      <c r="L80" s="231" t="str">
        <f>IF(K79="☓","",IF($AV$13="",$L$28,$AV$13))</f>
        <v/>
      </c>
      <c r="M80" s="232"/>
      <c r="N80" s="231" t="str">
        <f>IF(M79="☓","",IF($AV$14="",UPPER($N$28),$AV$14))</f>
        <v/>
      </c>
      <c r="O80" s="232"/>
      <c r="P80" s="231" t="str">
        <f>IF(O79="☓","",IF($AV$15="",$P$28,$AV$15))</f>
        <v/>
      </c>
      <c r="Q80" s="232"/>
      <c r="R80" s="231" t="str">
        <f>IF(Q79="☓","",IF($AV$16="",$R$28,$AV$16))</f>
        <v/>
      </c>
      <c r="S80" s="232"/>
      <c r="T80" s="233" t="str">
        <f>IF(S79="☓","",IF($AV$17="",$T$28,$AV$17))</f>
        <v/>
      </c>
      <c r="U80" s="1"/>
      <c r="V80" s="1"/>
      <c r="W80" s="1"/>
      <c r="X80" s="1"/>
      <c r="Y80" s="1"/>
      <c r="Z80" s="105"/>
      <c r="AB80" s="400" t="s">
        <v>308</v>
      </c>
      <c r="AC80" s="401" t="s">
        <v>309</v>
      </c>
      <c r="AX80" s="438"/>
      <c r="AZ80" s="438" t="s">
        <v>550</v>
      </c>
      <c r="BA80" s="438" t="s">
        <v>211</v>
      </c>
      <c r="BC80" s="239" t="s">
        <v>315</v>
      </c>
      <c r="BD80" s="444" t="s">
        <v>314</v>
      </c>
      <c r="BE80" s="239">
        <f t="shared" si="7"/>
        <v>0</v>
      </c>
      <c r="BF80" s="445" t="b">
        <f t="shared" si="8"/>
        <v>0</v>
      </c>
      <c r="BG80" s="402"/>
      <c r="BH80" s="402"/>
      <c r="BI80" s="402"/>
      <c r="BJ80" s="402"/>
      <c r="BK80" s="402"/>
      <c r="BL80" s="402"/>
      <c r="BM80" s="402"/>
    </row>
    <row r="81" spans="1:58">
      <c r="A81" s="3"/>
      <c r="B81" s="1" t="s">
        <v>573</v>
      </c>
      <c r="C81" s="1"/>
      <c r="D81" s="1"/>
      <c r="E81" s="1"/>
      <c r="F81" s="1"/>
      <c r="G81" s="1"/>
      <c r="H81" s="1"/>
      <c r="I81" s="1"/>
      <c r="J81" s="1"/>
      <c r="K81" s="1"/>
      <c r="L81" s="1"/>
      <c r="M81" s="1"/>
      <c r="N81" s="1"/>
      <c r="O81" s="1"/>
      <c r="P81" s="1"/>
      <c r="Q81" s="1"/>
      <c r="R81" s="1"/>
      <c r="S81" s="1"/>
      <c r="T81" s="1"/>
      <c r="U81" s="1"/>
      <c r="V81" s="1"/>
      <c r="W81" s="1"/>
      <c r="X81" s="1"/>
      <c r="Y81" s="1"/>
      <c r="Z81" s="105"/>
      <c r="AB81" s="400" t="s">
        <v>310</v>
      </c>
      <c r="AC81" s="401" t="s">
        <v>311</v>
      </c>
      <c r="AX81" s="438"/>
      <c r="AZ81" s="438" t="s">
        <v>410</v>
      </c>
      <c r="BA81" s="438" t="s">
        <v>211</v>
      </c>
      <c r="BC81" s="239" t="s">
        <v>173</v>
      </c>
      <c r="BD81" s="444" t="s">
        <v>647</v>
      </c>
      <c r="BE81" s="239">
        <f t="shared" si="7"/>
        <v>0</v>
      </c>
      <c r="BF81" s="445" t="b">
        <f t="shared" si="8"/>
        <v>0</v>
      </c>
    </row>
    <row r="82" spans="1:58">
      <c r="A82" s="3"/>
      <c r="B82" s="1"/>
      <c r="C82" s="1"/>
      <c r="D82" s="1"/>
      <c r="E82" s="1"/>
      <c r="F82" s="1"/>
      <c r="G82" s="1"/>
      <c r="H82" s="1"/>
      <c r="I82" s="1"/>
      <c r="J82" s="1"/>
      <c r="K82" s="1"/>
      <c r="L82" s="1"/>
      <c r="M82" s="1"/>
      <c r="N82" s="1"/>
      <c r="O82" s="1"/>
      <c r="P82" s="1"/>
      <c r="Q82" s="1"/>
      <c r="R82" s="1"/>
      <c r="S82" s="1"/>
      <c r="T82" s="1"/>
      <c r="U82" s="1"/>
      <c r="V82" s="1"/>
      <c r="W82" s="1"/>
      <c r="X82" s="1"/>
      <c r="Y82" s="1"/>
      <c r="Z82" s="105"/>
      <c r="AB82" s="400" t="s">
        <v>312</v>
      </c>
      <c r="AC82" s="401" t="s">
        <v>313</v>
      </c>
      <c r="AZ82" s="239" t="s">
        <v>655</v>
      </c>
      <c r="BA82" s="239" t="s">
        <v>211</v>
      </c>
      <c r="BC82" s="239" t="s">
        <v>297</v>
      </c>
      <c r="BD82" s="444" t="s">
        <v>664</v>
      </c>
      <c r="BE82" s="239">
        <f t="shared" si="7"/>
        <v>0</v>
      </c>
      <c r="BF82" s="445" t="b">
        <f t="shared" si="8"/>
        <v>0</v>
      </c>
    </row>
    <row r="83" spans="1:58">
      <c r="A83" s="194" t="str">
        <f>IF(B83="","","配列長")</f>
        <v/>
      </c>
      <c r="B83" s="195" t="str">
        <f>IF($D$15&gt;=Z83,"NO."&amp;Z83,"")</f>
        <v/>
      </c>
      <c r="C83" s="56"/>
      <c r="D83" s="56"/>
      <c r="E83" s="56"/>
      <c r="F83" s="210"/>
      <c r="G83" s="210"/>
      <c r="H83" s="191"/>
      <c r="I83" s="191"/>
      <c r="J83" s="56"/>
      <c r="K83" s="56"/>
      <c r="L83" s="191"/>
      <c r="M83" s="191"/>
      <c r="N83" s="191"/>
      <c r="O83" s="191"/>
      <c r="P83" s="191"/>
      <c r="Q83" s="191"/>
      <c r="R83" s="191"/>
      <c r="S83" s="191"/>
      <c r="T83" s="191"/>
      <c r="U83" s="191"/>
      <c r="V83" s="191"/>
      <c r="W83" s="191"/>
      <c r="X83" s="191"/>
      <c r="Y83" s="191"/>
      <c r="Z83" s="234">
        <v>4</v>
      </c>
      <c r="AB83" s="400" t="s">
        <v>314</v>
      </c>
      <c r="AC83" s="401" t="s">
        <v>315</v>
      </c>
      <c r="AZ83" s="239" t="s">
        <v>656</v>
      </c>
      <c r="BA83" s="239" t="s">
        <v>211</v>
      </c>
      <c r="BC83" s="239" t="s">
        <v>211</v>
      </c>
      <c r="BD83" s="444" t="s">
        <v>642</v>
      </c>
      <c r="BE83" s="239">
        <f t="shared" si="7"/>
        <v>0</v>
      </c>
      <c r="BF83" s="445" t="b">
        <f t="shared" si="8"/>
        <v>0</v>
      </c>
    </row>
    <row r="84" spans="1:58">
      <c r="A84" s="3"/>
      <c r="B84" s="1"/>
      <c r="C84" s="1"/>
      <c r="D84" s="1"/>
      <c r="E84" s="1"/>
      <c r="F84" s="1"/>
      <c r="G84" s="1"/>
      <c r="H84" s="1"/>
      <c r="I84" s="1"/>
      <c r="J84" s="1"/>
      <c r="K84" s="1"/>
      <c r="L84" s="1"/>
      <c r="M84" s="1"/>
      <c r="N84" s="1"/>
      <c r="O84" s="1"/>
      <c r="P84" s="1"/>
      <c r="Q84" s="1"/>
      <c r="R84" s="1"/>
      <c r="S84" s="1"/>
      <c r="T84" s="1"/>
      <c r="U84" s="1"/>
      <c r="V84" s="1"/>
      <c r="W84" s="1"/>
      <c r="X84" s="1"/>
      <c r="Y84" s="1"/>
      <c r="Z84" s="105"/>
      <c r="AB84" s="434" t="s">
        <v>642</v>
      </c>
      <c r="AC84" s="436" t="s">
        <v>643</v>
      </c>
      <c r="AZ84" s="239" t="s">
        <v>657</v>
      </c>
      <c r="BA84" s="239" t="s">
        <v>211</v>
      </c>
      <c r="BC84" s="239" t="s">
        <v>263</v>
      </c>
      <c r="BD84" s="444" t="s">
        <v>644</v>
      </c>
      <c r="BE84" s="239">
        <f t="shared" si="7"/>
        <v>0</v>
      </c>
      <c r="BF84" s="445" t="b">
        <f t="shared" si="8"/>
        <v>0</v>
      </c>
    </row>
    <row r="85" spans="1:58">
      <c r="A85" s="3"/>
      <c r="B85" s="731" t="s">
        <v>572</v>
      </c>
      <c r="C85" s="731"/>
      <c r="D85" s="732" t="str">
        <f>IF(B83="","",$D$18)</f>
        <v/>
      </c>
      <c r="E85" s="732"/>
      <c r="F85" s="732"/>
      <c r="G85" s="1"/>
      <c r="H85" s="1"/>
      <c r="I85" s="1"/>
      <c r="J85" s="1"/>
      <c r="K85" s="1"/>
      <c r="L85" s="1"/>
      <c r="M85" s="1"/>
      <c r="N85" s="1"/>
      <c r="O85" s="1"/>
      <c r="P85" s="1"/>
      <c r="Q85" s="1"/>
      <c r="R85" s="1"/>
      <c r="S85" s="1"/>
      <c r="T85" s="1"/>
      <c r="U85" s="1"/>
      <c r="V85" s="1"/>
      <c r="W85" s="1"/>
      <c r="X85" s="1"/>
      <c r="Y85" s="1"/>
      <c r="Z85" s="105"/>
      <c r="AB85" s="434" t="s">
        <v>645</v>
      </c>
      <c r="AC85" s="436" t="s">
        <v>646</v>
      </c>
      <c r="AZ85" s="239" t="s">
        <v>654</v>
      </c>
      <c r="BA85" s="239" t="s">
        <v>211</v>
      </c>
      <c r="BC85" s="239" t="s">
        <v>652</v>
      </c>
      <c r="BD85" s="444" t="s">
        <v>650</v>
      </c>
      <c r="BE85" s="239">
        <f t="shared" ref="BE85:BE86" si="9">COUNTIF($AV$2:$AV$17,BC85)</f>
        <v>0</v>
      </c>
      <c r="BF85" s="445" t="b">
        <f t="shared" ref="BF85:BF86" si="10">IF(BE85&gt;=1,TRUE,FALSE)</f>
        <v>0</v>
      </c>
    </row>
    <row r="86" spans="1:58">
      <c r="A86" s="3"/>
      <c r="B86" s="711" t="s">
        <v>2</v>
      </c>
      <c r="C86" s="712"/>
      <c r="D86" s="733"/>
      <c r="E86" s="733"/>
      <c r="F86" s="733"/>
      <c r="G86" s="1"/>
      <c r="H86" s="1"/>
      <c r="I86" s="1"/>
      <c r="J86" s="1"/>
      <c r="K86" s="1"/>
      <c r="L86" s="1"/>
      <c r="M86" s="1"/>
      <c r="N86" s="1"/>
      <c r="O86" s="1"/>
      <c r="P86" s="1"/>
      <c r="Q86" s="1"/>
      <c r="R86" s="1"/>
      <c r="S86" s="1"/>
      <c r="T86" s="1"/>
      <c r="U86" s="1"/>
      <c r="V86" s="1"/>
      <c r="W86" s="1"/>
      <c r="X86" s="1"/>
      <c r="Y86" s="1"/>
      <c r="Z86" s="105"/>
      <c r="AB86" s="434" t="s">
        <v>648</v>
      </c>
      <c r="AC86" s="436" t="s">
        <v>649</v>
      </c>
      <c r="AZ86" s="438" t="s">
        <v>357</v>
      </c>
      <c r="BA86" s="438" t="s">
        <v>213</v>
      </c>
      <c r="BC86" s="239" t="s">
        <v>666</v>
      </c>
      <c r="BD86" s="444" t="s">
        <v>665</v>
      </c>
      <c r="BE86" s="239">
        <f t="shared" si="9"/>
        <v>0</v>
      </c>
      <c r="BF86" s="445" t="b">
        <f t="shared" si="10"/>
        <v>0</v>
      </c>
    </row>
    <row r="87" spans="1:58">
      <c r="A87" s="3"/>
      <c r="B87" s="711" t="s">
        <v>130</v>
      </c>
      <c r="C87" s="712"/>
      <c r="D87" s="713"/>
      <c r="E87" s="714"/>
      <c r="F87" s="715"/>
      <c r="G87" s="1"/>
      <c r="H87" s="1"/>
      <c r="I87" s="1"/>
      <c r="J87" s="1"/>
      <c r="K87" s="1"/>
      <c r="L87" s="1"/>
      <c r="M87" s="1"/>
      <c r="N87" s="1"/>
      <c r="O87" s="1"/>
      <c r="P87" s="1"/>
      <c r="Q87" s="1"/>
      <c r="R87" s="1"/>
      <c r="S87" s="1"/>
      <c r="T87" s="1"/>
      <c r="U87" s="1"/>
      <c r="V87" s="1"/>
      <c r="W87" s="3"/>
      <c r="X87" s="3"/>
      <c r="Y87" s="1"/>
      <c r="Z87" s="105"/>
      <c r="AB87" s="435" t="s">
        <v>651</v>
      </c>
      <c r="AC87" s="437" t="s">
        <v>653</v>
      </c>
      <c r="AZ87" s="438" t="s">
        <v>104</v>
      </c>
      <c r="BA87" s="438" t="s">
        <v>213</v>
      </c>
    </row>
    <row r="88" spans="1:58">
      <c r="A88" s="3"/>
      <c r="B88" s="711" t="s">
        <v>131</v>
      </c>
      <c r="C88" s="712"/>
      <c r="D88" s="713"/>
      <c r="E88" s="714"/>
      <c r="F88" s="715"/>
      <c r="G88" s="1"/>
      <c r="H88" s="1"/>
      <c r="I88" s="1"/>
      <c r="J88" s="1"/>
      <c r="K88" s="1"/>
      <c r="L88" s="1"/>
      <c r="M88" s="1"/>
      <c r="N88" s="1"/>
      <c r="O88" s="1"/>
      <c r="P88" s="1"/>
      <c r="Q88" s="1"/>
      <c r="R88" s="1"/>
      <c r="S88" s="1"/>
      <c r="T88" s="1"/>
      <c r="U88" s="207"/>
      <c r="V88" s="207"/>
      <c r="W88" s="11"/>
      <c r="X88" s="11"/>
      <c r="Y88" s="1"/>
      <c r="Z88" s="105"/>
      <c r="AZ88" s="438" t="s">
        <v>502</v>
      </c>
      <c r="BA88" s="438" t="s">
        <v>213</v>
      </c>
    </row>
    <row r="89" spans="1:58" ht="13.5" customHeight="1">
      <c r="A89" s="3"/>
      <c r="B89" s="716" t="s">
        <v>626</v>
      </c>
      <c r="C89" s="717"/>
      <c r="D89" s="722"/>
      <c r="E89" s="723"/>
      <c r="F89" s="723"/>
      <c r="G89" s="723"/>
      <c r="H89" s="723"/>
      <c r="I89" s="723"/>
      <c r="J89" s="723"/>
      <c r="K89" s="723"/>
      <c r="L89" s="723"/>
      <c r="M89" s="723"/>
      <c r="N89" s="723"/>
      <c r="O89" s="723"/>
      <c r="P89" s="723"/>
      <c r="Q89" s="723"/>
      <c r="R89" s="723"/>
      <c r="S89" s="723"/>
      <c r="T89" s="724"/>
      <c r="U89" s="208"/>
      <c r="V89" s="208"/>
      <c r="W89" s="11"/>
      <c r="X89" s="11"/>
      <c r="Y89" s="1"/>
      <c r="Z89" s="105"/>
      <c r="AZ89" s="438" t="s">
        <v>537</v>
      </c>
      <c r="BA89" s="438" t="s">
        <v>213</v>
      </c>
    </row>
    <row r="90" spans="1:58">
      <c r="A90" s="107"/>
      <c r="B90" s="718"/>
      <c r="C90" s="719"/>
      <c r="D90" s="725"/>
      <c r="E90" s="726"/>
      <c r="F90" s="726"/>
      <c r="G90" s="726"/>
      <c r="H90" s="726"/>
      <c r="I90" s="726"/>
      <c r="J90" s="726"/>
      <c r="K90" s="726"/>
      <c r="L90" s="726"/>
      <c r="M90" s="726"/>
      <c r="N90" s="726"/>
      <c r="O90" s="726"/>
      <c r="P90" s="726"/>
      <c r="Q90" s="726"/>
      <c r="R90" s="726"/>
      <c r="S90" s="726"/>
      <c r="T90" s="727"/>
      <c r="U90" s="209"/>
      <c r="V90" s="209"/>
      <c r="W90" s="11"/>
      <c r="X90" s="11"/>
      <c r="Y90" s="107"/>
      <c r="Z90" s="110"/>
      <c r="AZ90" s="438" t="s">
        <v>358</v>
      </c>
      <c r="BA90" s="438" t="s">
        <v>215</v>
      </c>
    </row>
    <row r="91" spans="1:58">
      <c r="A91" s="3"/>
      <c r="B91" s="720"/>
      <c r="C91" s="721"/>
      <c r="D91" s="728"/>
      <c r="E91" s="729"/>
      <c r="F91" s="729"/>
      <c r="G91" s="729"/>
      <c r="H91" s="729"/>
      <c r="I91" s="729"/>
      <c r="J91" s="729"/>
      <c r="K91" s="729"/>
      <c r="L91" s="729"/>
      <c r="M91" s="729"/>
      <c r="N91" s="729"/>
      <c r="O91" s="729"/>
      <c r="P91" s="729"/>
      <c r="Q91" s="729"/>
      <c r="R91" s="729"/>
      <c r="S91" s="729"/>
      <c r="T91" s="730"/>
      <c r="U91" s="1"/>
      <c r="V91" s="1"/>
      <c r="W91" s="1"/>
      <c r="X91" s="1"/>
      <c r="Y91" s="1"/>
      <c r="Z91" s="105"/>
      <c r="AZ91" s="438" t="s">
        <v>439</v>
      </c>
      <c r="BA91" s="438" t="s">
        <v>215</v>
      </c>
    </row>
    <row r="92" spans="1:58">
      <c r="A92" s="3"/>
      <c r="B92" s="710" t="s">
        <v>9</v>
      </c>
      <c r="C92" s="710"/>
      <c r="D92" s="1" t="str">
        <f>"5'末端："&amp;""&amp;LEN(D87)&amp;""&amp;"bp"</f>
        <v>5'末端：0bp</v>
      </c>
      <c r="E92" s="1"/>
      <c r="F92" s="1" t="str">
        <f>"3'末端："&amp;""&amp;LEN(D88)&amp;""&amp;"bp"</f>
        <v>3'末端：0bp</v>
      </c>
      <c r="G92" s="1"/>
      <c r="H92" s="1" t="str">
        <f>IF(D89="","コード配列：","コード配列："&amp;'コドン変換用シート (一括)'!AF7&amp;""&amp;"bp ("&amp;'コドン変換用シート (一括)'!AG7&amp;""&amp;"AA)")</f>
        <v>コード配列：</v>
      </c>
      <c r="I92" s="1"/>
      <c r="J92" s="1"/>
      <c r="K92" s="1"/>
      <c r="L92" s="1" t="str">
        <f>IF(D89="","","合計："&amp;LEN(D87)+LEN(D88)+'コドン変換用シート (一括)'!AF6&amp;""&amp;"bp")</f>
        <v/>
      </c>
      <c r="M92" s="1"/>
      <c r="N92" s="1"/>
      <c r="O92" s="1"/>
      <c r="P92" s="1"/>
      <c r="Q92" s="1"/>
      <c r="R92" s="1"/>
      <c r="S92" s="1"/>
      <c r="T92" s="1"/>
      <c r="U92" s="107"/>
      <c r="V92" s="107"/>
      <c r="W92" s="107"/>
      <c r="X92" s="1"/>
      <c r="Y92" s="1"/>
      <c r="Z92" s="105"/>
      <c r="AZ92" s="438" t="s">
        <v>359</v>
      </c>
      <c r="BA92" s="438" t="s">
        <v>217</v>
      </c>
    </row>
    <row r="93" spans="1:58">
      <c r="A93" s="3"/>
      <c r="B93" s="107"/>
      <c r="C93" s="107"/>
      <c r="D93" s="107"/>
      <c r="E93" s="107"/>
      <c r="F93" s="107"/>
      <c r="G93" s="107"/>
      <c r="H93" s="107"/>
      <c r="I93" s="107"/>
      <c r="J93" s="107"/>
      <c r="K93" s="107"/>
      <c r="L93" s="107"/>
      <c r="M93" s="107"/>
      <c r="N93" s="107"/>
      <c r="O93" s="107"/>
      <c r="P93" s="107"/>
      <c r="Q93" s="107"/>
      <c r="R93" s="107"/>
      <c r="S93" s="107"/>
      <c r="T93" s="107"/>
      <c r="U93" s="1"/>
      <c r="V93" s="1"/>
      <c r="W93" s="1"/>
      <c r="X93" s="107"/>
      <c r="Y93" s="1"/>
      <c r="Z93" s="105"/>
      <c r="AZ93" s="438" t="s">
        <v>440</v>
      </c>
      <c r="BA93" s="438" t="s">
        <v>217</v>
      </c>
    </row>
    <row r="94" spans="1:58">
      <c r="A94" s="3"/>
      <c r="B94" s="199" t="s">
        <v>566</v>
      </c>
      <c r="C94" s="203"/>
      <c r="D94" s="201"/>
      <c r="E94" s="199" t="s">
        <v>568</v>
      </c>
      <c r="F94" s="206" t="str">
        <f>IF($F$25="","",IFERROR(VLOOKUP($F$44,$BC$2:$BD$80,2,FALSE),$F$25))</f>
        <v>Kpn I</v>
      </c>
      <c r="G94" s="296" t="str">
        <f>IF($H$25="","","○")</f>
        <v/>
      </c>
      <c r="H94" s="102" t="str">
        <f>IF(G94="☓","",IF($H$25="","",IFERROR(VLOOKUP(H95,$BC$2:$BD$80,2,FALSE),$H$25)))</f>
        <v/>
      </c>
      <c r="I94" s="296" t="str">
        <f>IF($J$25="","","○")</f>
        <v/>
      </c>
      <c r="J94" s="102" t="str">
        <f>IF(I94="☓","",IF($J$25="","",IFERROR(VLOOKUP(J95,$BC$2:$BD$80,2,FALSE),$J$25)))</f>
        <v/>
      </c>
      <c r="K94" s="296" t="str">
        <f>IF($L$25="","","○")</f>
        <v/>
      </c>
      <c r="L94" s="102" t="str">
        <f>IF(K94="☓","",IF($L$25="","",IFERROR(VLOOKUP(L95,$BC$2:$BD$80,2,FALSE),$L$25)))</f>
        <v/>
      </c>
      <c r="M94" s="296" t="str">
        <f>IF($N$25="","","○")</f>
        <v/>
      </c>
      <c r="N94" s="102" t="str">
        <f>IF(M94="☓","",IF($N$25="","",IFERROR(VLOOKUP(N95,$BC$2:$BD$80,2,FALSE),$N$25)))</f>
        <v/>
      </c>
      <c r="O94" s="296" t="str">
        <f>IF($P$25="","","○")</f>
        <v/>
      </c>
      <c r="P94" s="102" t="str">
        <f>IF(O94="☓","",IF($P$25="","",IFERROR(VLOOKUP(P95,$BC$2:$BD$80,2,FALSE),$P$25)))</f>
        <v/>
      </c>
      <c r="Q94" s="296" t="str">
        <f>IF($R$25="","","○")</f>
        <v/>
      </c>
      <c r="R94" s="102" t="str">
        <f>IF(Q94="☓","",IF($R$25="","",IFERROR(VLOOKUP(R95,$BC$2:$BD$80,2,FALSE),$R$25)))</f>
        <v/>
      </c>
      <c r="S94" s="296" t="str">
        <f>IF($T$25="","","○")</f>
        <v/>
      </c>
      <c r="T94" s="211" t="str">
        <f>IF(S94="☓","",IF($T$25="","",IFERROR(VLOOKUP(T95,$BC$2:$BD$80,2,FALSE),$T$25)))</f>
        <v/>
      </c>
      <c r="U94" s="107"/>
      <c r="V94" s="107"/>
      <c r="W94" s="107"/>
      <c r="X94" s="1"/>
      <c r="Y94" s="1"/>
      <c r="Z94" s="105"/>
      <c r="AZ94" s="438" t="s">
        <v>360</v>
      </c>
      <c r="BA94" s="438" t="s">
        <v>219</v>
      </c>
    </row>
    <row r="95" spans="1:58">
      <c r="A95" s="3"/>
      <c r="B95" s="204"/>
      <c r="C95" s="107"/>
      <c r="D95" s="110"/>
      <c r="E95" s="104"/>
      <c r="F95" s="229" t="s">
        <v>628</v>
      </c>
      <c r="G95" s="230"/>
      <c r="H95" s="231" t="str">
        <f>IF(G94="☓","",IF($AV$3="",$H$26,$AV$3))</f>
        <v/>
      </c>
      <c r="I95" s="232"/>
      <c r="J95" s="231" t="str">
        <f>IF(I94="☓","",IF($AV$4="",$J$26,$AV$4))</f>
        <v/>
      </c>
      <c r="K95" s="232"/>
      <c r="L95" s="231" t="str">
        <f>IF(K94="☓","",IF($AV$5="",$L$26,$AV$5))</f>
        <v/>
      </c>
      <c r="M95" s="232"/>
      <c r="N95" s="231" t="str">
        <f>IF(M94="☓","",IF($AV$6="",$N$26,$AV$6))</f>
        <v/>
      </c>
      <c r="O95" s="232"/>
      <c r="P95" s="231" t="str">
        <f>IF(O94="☓","",IF($AV$7="",$P$26,$AV$7))</f>
        <v/>
      </c>
      <c r="Q95" s="232"/>
      <c r="R95" s="231" t="str">
        <f>IF(Q94="☓","",IF($AV$8="",$R$26,$AV$8))</f>
        <v/>
      </c>
      <c r="S95" s="232"/>
      <c r="T95" s="233" t="str">
        <f>IF(S94="☓","",IF($AV$9="",$T$26,$AV$9))</f>
        <v/>
      </c>
      <c r="U95" s="1"/>
      <c r="V95" s="1"/>
      <c r="W95" s="1"/>
      <c r="X95" s="1"/>
      <c r="Y95" s="1"/>
      <c r="Z95" s="105"/>
      <c r="AZ95" s="438" t="s">
        <v>441</v>
      </c>
      <c r="BA95" s="438" t="s">
        <v>219</v>
      </c>
    </row>
    <row r="96" spans="1:58">
      <c r="A96" s="3"/>
      <c r="B96" s="104"/>
      <c r="C96" s="3"/>
      <c r="D96" s="105"/>
      <c r="E96" s="296" t="str">
        <f>IF($F$27="","","○")</f>
        <v/>
      </c>
      <c r="F96" s="102" t="str">
        <f>IF(E96="☓","",IF($F$27="","",IFERROR(VLOOKUP(F97,$BC$2:$BD$80,2,FALSE),$F$27)))</f>
        <v/>
      </c>
      <c r="G96" s="296" t="str">
        <f>IF($H$27="","","○")</f>
        <v/>
      </c>
      <c r="H96" s="102" t="str">
        <f>IF(G96="☓","",IF($H$27="","",IFERROR(VLOOKUP(H97,$BC$2:$BD$80,2,FALSE),$H$27)))</f>
        <v/>
      </c>
      <c r="I96" s="296" t="str">
        <f>IF($J$27="","","○")</f>
        <v/>
      </c>
      <c r="J96" s="102" t="str">
        <f>IF(I96="☓","",IF($J$27="","",IFERROR(VLOOKUP(J97,$BC$2:$BD$80,2,FALSE),$J$27)))</f>
        <v/>
      </c>
      <c r="K96" s="296" t="str">
        <f>IF($L$27="","","○")</f>
        <v/>
      </c>
      <c r="L96" s="102" t="str">
        <f>IF(K96="☓","",IF($L$27="","",IFERROR(VLOOKUP(L97,$BC$2:$BD$80,2,FALSE),$L$27)))</f>
        <v/>
      </c>
      <c r="M96" s="296" t="str">
        <f>IF($N$27="","","○")</f>
        <v/>
      </c>
      <c r="N96" s="102" t="str">
        <f>IF(M96="☓","",IF($N$27="","",IFERROR(VLOOKUP(N97,$BC$2:$BD$80,2,FALSE),$N$27)))</f>
        <v/>
      </c>
      <c r="O96" s="296" t="str">
        <f>IF($P$27="","","○")</f>
        <v/>
      </c>
      <c r="P96" s="102" t="str">
        <f>IF(O96="☓","",IF($P$27="","",IFERROR(VLOOKUP(P97,$BC$2:$BD$80,2,FALSE),$P$27)))</f>
        <v/>
      </c>
      <c r="Q96" s="296" t="str">
        <f>IF($R$27="","","○")</f>
        <v/>
      </c>
      <c r="R96" s="102" t="str">
        <f>IF(Q96="☓","",IF($R$27="","",IFERROR(VLOOKUP(R97,$BC$2:$BD$80,2,FALSE),$R$27)))</f>
        <v/>
      </c>
      <c r="S96" s="296" t="str">
        <f>IF($T$27="","","○")</f>
        <v/>
      </c>
      <c r="T96" s="211" t="str">
        <f>IF(S96="☓","",IF($T$27="","",IFERROR(VLOOKUP(T97,$BC$2:$BD$80,2,FALSE),$T$27)))</f>
        <v/>
      </c>
      <c r="U96" s="1"/>
      <c r="V96" s="1"/>
      <c r="W96" s="1"/>
      <c r="X96" s="1"/>
      <c r="Y96" s="1"/>
      <c r="Z96" s="105"/>
      <c r="AZ96" s="438" t="s">
        <v>361</v>
      </c>
      <c r="BA96" s="438" t="s">
        <v>221</v>
      </c>
    </row>
    <row r="97" spans="1:53">
      <c r="A97" s="3"/>
      <c r="B97" s="99"/>
      <c r="C97" s="205"/>
      <c r="D97" s="202"/>
      <c r="E97" s="99"/>
      <c r="F97" s="231" t="str">
        <f>IF(E96="☓","",IF($AV$10="",$F$28,$AV$10))</f>
        <v/>
      </c>
      <c r="G97" s="232"/>
      <c r="H97" s="231" t="str">
        <f>IF(G96="☓","",IF($AV$11="",$H$28,$AV$11))</f>
        <v/>
      </c>
      <c r="I97" s="232"/>
      <c r="J97" s="231" t="str">
        <f>IF(I96="☓","",IF($AV$12="",$J$28,$AV$12))</f>
        <v/>
      </c>
      <c r="K97" s="232"/>
      <c r="L97" s="231" t="str">
        <f>IF(K96="☓","",IF($AV$13="",$L$28,$AV$13))</f>
        <v/>
      </c>
      <c r="M97" s="232"/>
      <c r="N97" s="231" t="str">
        <f>IF(M96="☓","",IF($AV$14="",UPPER($N$28),$AV$14))</f>
        <v/>
      </c>
      <c r="O97" s="232"/>
      <c r="P97" s="231" t="str">
        <f>IF(O96="☓","",IF($AV$15="",$P$28,$AV$15))</f>
        <v/>
      </c>
      <c r="Q97" s="232"/>
      <c r="R97" s="231" t="str">
        <f>IF(Q96="☓","",IF($AV$16="",$R$28,$AV$16))</f>
        <v/>
      </c>
      <c r="S97" s="232"/>
      <c r="T97" s="233" t="str">
        <f>IF(S96="☓","",IF($AV$17="",$T$28,$AV$17))</f>
        <v/>
      </c>
      <c r="U97" s="1"/>
      <c r="V97" s="1"/>
      <c r="W97" s="1"/>
      <c r="X97" s="1"/>
      <c r="Y97" s="1"/>
      <c r="Z97" s="105"/>
      <c r="AZ97" s="438" t="s">
        <v>442</v>
      </c>
      <c r="BA97" s="438" t="s">
        <v>221</v>
      </c>
    </row>
    <row r="98" spans="1:53">
      <c r="A98" s="3"/>
      <c r="B98" s="1" t="s">
        <v>573</v>
      </c>
      <c r="C98" s="1"/>
      <c r="D98" s="1"/>
      <c r="E98" s="1"/>
      <c r="F98" s="1"/>
      <c r="G98" s="1"/>
      <c r="H98" s="1"/>
      <c r="I98" s="1"/>
      <c r="J98" s="1"/>
      <c r="K98" s="1"/>
      <c r="L98" s="1"/>
      <c r="M98" s="1"/>
      <c r="N98" s="1"/>
      <c r="O98" s="1"/>
      <c r="P98" s="1"/>
      <c r="Q98" s="1"/>
      <c r="R98" s="1"/>
      <c r="S98" s="1"/>
      <c r="T98" s="1"/>
      <c r="U98" s="1"/>
      <c r="V98" s="1"/>
      <c r="W98" s="1"/>
      <c r="X98" s="1"/>
      <c r="Y98" s="1"/>
      <c r="Z98" s="105"/>
      <c r="AZ98" s="438" t="s">
        <v>362</v>
      </c>
      <c r="BA98" s="438" t="s">
        <v>223</v>
      </c>
    </row>
    <row r="99" spans="1:53">
      <c r="A99" s="3"/>
      <c r="B99" s="1"/>
      <c r="C99" s="1"/>
      <c r="D99" s="1"/>
      <c r="E99" s="1"/>
      <c r="F99" s="1"/>
      <c r="G99" s="1"/>
      <c r="H99" s="1"/>
      <c r="I99" s="1"/>
      <c r="J99" s="1"/>
      <c r="K99" s="1"/>
      <c r="L99" s="1"/>
      <c r="M99" s="1"/>
      <c r="N99" s="1"/>
      <c r="O99" s="1"/>
      <c r="P99" s="1"/>
      <c r="Q99" s="1"/>
      <c r="R99" s="1"/>
      <c r="S99" s="1"/>
      <c r="T99" s="1"/>
      <c r="U99" s="1"/>
      <c r="V99" s="1"/>
      <c r="W99" s="1"/>
      <c r="X99" s="1"/>
      <c r="Y99" s="1"/>
      <c r="Z99" s="105"/>
      <c r="AZ99" s="438" t="s">
        <v>363</v>
      </c>
      <c r="BA99" s="438" t="s">
        <v>225</v>
      </c>
    </row>
    <row r="100" spans="1:53">
      <c r="A100" s="194" t="str">
        <f>IF(B100="","","配列長")</f>
        <v/>
      </c>
      <c r="B100" s="195" t="str">
        <f>IF($D$15&gt;=Z100,"NO."&amp;Z100,"")</f>
        <v/>
      </c>
      <c r="C100" s="56"/>
      <c r="D100" s="56"/>
      <c r="E100" s="56"/>
      <c r="F100" s="210"/>
      <c r="G100" s="210"/>
      <c r="H100" s="191"/>
      <c r="I100" s="191"/>
      <c r="J100" s="56"/>
      <c r="K100" s="56"/>
      <c r="L100" s="191"/>
      <c r="M100" s="191"/>
      <c r="N100" s="191"/>
      <c r="O100" s="191"/>
      <c r="P100" s="191"/>
      <c r="Q100" s="191"/>
      <c r="R100" s="191"/>
      <c r="S100" s="191"/>
      <c r="T100" s="191"/>
      <c r="U100" s="191"/>
      <c r="V100" s="191"/>
      <c r="W100" s="191"/>
      <c r="X100" s="191"/>
      <c r="Y100" s="191"/>
      <c r="Z100" s="234">
        <v>5</v>
      </c>
      <c r="AZ100" s="438" t="s">
        <v>364</v>
      </c>
      <c r="BA100" s="438" t="s">
        <v>227</v>
      </c>
    </row>
    <row r="101" spans="1:53">
      <c r="A101" s="3"/>
      <c r="B101" s="1"/>
      <c r="C101" s="1"/>
      <c r="D101" s="1"/>
      <c r="E101" s="1"/>
      <c r="F101" s="1"/>
      <c r="G101" s="1"/>
      <c r="H101" s="1"/>
      <c r="I101" s="1"/>
      <c r="J101" s="1"/>
      <c r="K101" s="1"/>
      <c r="L101" s="1"/>
      <c r="M101" s="1"/>
      <c r="N101" s="1"/>
      <c r="O101" s="1"/>
      <c r="P101" s="1"/>
      <c r="Q101" s="1"/>
      <c r="R101" s="1"/>
      <c r="S101" s="1"/>
      <c r="T101" s="1"/>
      <c r="U101" s="1"/>
      <c r="V101" s="1"/>
      <c r="W101" s="1"/>
      <c r="X101" s="1"/>
      <c r="Y101" s="1"/>
      <c r="Z101" s="105"/>
      <c r="AZ101" s="438" t="s">
        <v>443</v>
      </c>
      <c r="BA101" s="438" t="s">
        <v>227</v>
      </c>
    </row>
    <row r="102" spans="1:53">
      <c r="A102" s="3"/>
      <c r="B102" s="731" t="s">
        <v>572</v>
      </c>
      <c r="C102" s="731"/>
      <c r="D102" s="732" t="str">
        <f>IF(B100="","",$D$18)</f>
        <v/>
      </c>
      <c r="E102" s="732"/>
      <c r="F102" s="732"/>
      <c r="G102" s="1"/>
      <c r="H102" s="1"/>
      <c r="I102" s="1"/>
      <c r="J102" s="1"/>
      <c r="K102" s="1"/>
      <c r="L102" s="1"/>
      <c r="M102" s="1"/>
      <c r="N102" s="1"/>
      <c r="O102" s="1"/>
      <c r="P102" s="1"/>
      <c r="Q102" s="1"/>
      <c r="R102" s="1"/>
      <c r="S102" s="1"/>
      <c r="T102" s="1"/>
      <c r="U102" s="1"/>
      <c r="V102" s="1"/>
      <c r="W102" s="1"/>
      <c r="X102" s="1"/>
      <c r="Y102" s="1"/>
      <c r="Z102" s="105"/>
      <c r="AZ102" s="438" t="s">
        <v>503</v>
      </c>
      <c r="BA102" s="438" t="s">
        <v>227</v>
      </c>
    </row>
    <row r="103" spans="1:53">
      <c r="A103" s="3"/>
      <c r="B103" s="711" t="s">
        <v>2</v>
      </c>
      <c r="C103" s="712"/>
      <c r="D103" s="733"/>
      <c r="E103" s="733"/>
      <c r="F103" s="733"/>
      <c r="G103" s="1"/>
      <c r="H103" s="1"/>
      <c r="I103" s="1"/>
      <c r="J103" s="1"/>
      <c r="K103" s="1"/>
      <c r="L103" s="1"/>
      <c r="M103" s="1"/>
      <c r="N103" s="1"/>
      <c r="O103" s="1"/>
      <c r="P103" s="1"/>
      <c r="Q103" s="1"/>
      <c r="R103" s="1"/>
      <c r="S103" s="1"/>
      <c r="T103" s="1"/>
      <c r="U103" s="1"/>
      <c r="V103" s="1"/>
      <c r="W103" s="1"/>
      <c r="X103" s="1"/>
      <c r="Y103" s="1"/>
      <c r="Z103" s="105"/>
      <c r="AZ103" s="438" t="s">
        <v>538</v>
      </c>
      <c r="BA103" s="438" t="s">
        <v>227</v>
      </c>
    </row>
    <row r="104" spans="1:53">
      <c r="A104" s="3"/>
      <c r="B104" s="711" t="s">
        <v>130</v>
      </c>
      <c r="C104" s="712"/>
      <c r="D104" s="713"/>
      <c r="E104" s="714"/>
      <c r="F104" s="715"/>
      <c r="G104" s="1"/>
      <c r="H104" s="1"/>
      <c r="I104" s="1"/>
      <c r="J104" s="1"/>
      <c r="K104" s="1"/>
      <c r="L104" s="1"/>
      <c r="M104" s="1"/>
      <c r="N104" s="1"/>
      <c r="O104" s="1"/>
      <c r="P104" s="1"/>
      <c r="Q104" s="1"/>
      <c r="R104" s="1"/>
      <c r="S104" s="1"/>
      <c r="T104" s="1"/>
      <c r="U104" s="1"/>
      <c r="V104" s="1"/>
      <c r="W104" s="3"/>
      <c r="X104" s="3"/>
      <c r="Y104" s="1"/>
      <c r="Z104" s="105"/>
      <c r="AZ104" s="438" t="s">
        <v>365</v>
      </c>
      <c r="BA104" s="438" t="s">
        <v>229</v>
      </c>
    </row>
    <row r="105" spans="1:53">
      <c r="A105" s="3"/>
      <c r="B105" s="711" t="s">
        <v>131</v>
      </c>
      <c r="C105" s="712"/>
      <c r="D105" s="713"/>
      <c r="E105" s="714"/>
      <c r="F105" s="715"/>
      <c r="G105" s="1"/>
      <c r="H105" s="1"/>
      <c r="I105" s="1"/>
      <c r="J105" s="1"/>
      <c r="K105" s="1"/>
      <c r="L105" s="1"/>
      <c r="M105" s="1"/>
      <c r="N105" s="1"/>
      <c r="O105" s="1"/>
      <c r="P105" s="1"/>
      <c r="Q105" s="1"/>
      <c r="R105" s="1"/>
      <c r="S105" s="1"/>
      <c r="T105" s="1"/>
      <c r="U105" s="207"/>
      <c r="V105" s="207"/>
      <c r="W105" s="11"/>
      <c r="X105" s="11"/>
      <c r="Y105" s="1"/>
      <c r="Z105" s="105"/>
      <c r="AZ105" s="438" t="s">
        <v>504</v>
      </c>
      <c r="BA105" s="438" t="s">
        <v>229</v>
      </c>
    </row>
    <row r="106" spans="1:53" ht="13.5" customHeight="1">
      <c r="A106" s="3"/>
      <c r="B106" s="716" t="s">
        <v>626</v>
      </c>
      <c r="C106" s="717"/>
      <c r="D106" s="722"/>
      <c r="E106" s="723"/>
      <c r="F106" s="723"/>
      <c r="G106" s="723"/>
      <c r="H106" s="723"/>
      <c r="I106" s="723"/>
      <c r="J106" s="723"/>
      <c r="K106" s="723"/>
      <c r="L106" s="723"/>
      <c r="M106" s="723"/>
      <c r="N106" s="723"/>
      <c r="O106" s="723"/>
      <c r="P106" s="723"/>
      <c r="Q106" s="723"/>
      <c r="R106" s="723"/>
      <c r="S106" s="723"/>
      <c r="T106" s="724"/>
      <c r="U106" s="208"/>
      <c r="V106" s="208"/>
      <c r="W106" s="11"/>
      <c r="X106" s="11"/>
      <c r="Y106" s="1"/>
      <c r="Z106" s="105"/>
      <c r="AZ106" s="438" t="s">
        <v>444</v>
      </c>
      <c r="BA106" s="438" t="s">
        <v>229</v>
      </c>
    </row>
    <row r="107" spans="1:53">
      <c r="A107" s="107"/>
      <c r="B107" s="718"/>
      <c r="C107" s="719"/>
      <c r="D107" s="725"/>
      <c r="E107" s="726"/>
      <c r="F107" s="726"/>
      <c r="G107" s="726"/>
      <c r="H107" s="726"/>
      <c r="I107" s="726"/>
      <c r="J107" s="726"/>
      <c r="K107" s="726"/>
      <c r="L107" s="726"/>
      <c r="M107" s="726"/>
      <c r="N107" s="726"/>
      <c r="O107" s="726"/>
      <c r="P107" s="726"/>
      <c r="Q107" s="726"/>
      <c r="R107" s="726"/>
      <c r="S107" s="726"/>
      <c r="T107" s="727"/>
      <c r="U107" s="209"/>
      <c r="V107" s="209"/>
      <c r="W107" s="11"/>
      <c r="X107" s="11"/>
      <c r="Y107" s="107"/>
      <c r="Z107" s="110"/>
      <c r="AZ107" s="438" t="s">
        <v>366</v>
      </c>
      <c r="BA107" s="438" t="s">
        <v>231</v>
      </c>
    </row>
    <row r="108" spans="1:53">
      <c r="A108" s="3"/>
      <c r="B108" s="720"/>
      <c r="C108" s="721"/>
      <c r="D108" s="728"/>
      <c r="E108" s="729"/>
      <c r="F108" s="729"/>
      <c r="G108" s="729"/>
      <c r="H108" s="729"/>
      <c r="I108" s="729"/>
      <c r="J108" s="729"/>
      <c r="K108" s="729"/>
      <c r="L108" s="729"/>
      <c r="M108" s="729"/>
      <c r="N108" s="729"/>
      <c r="O108" s="729"/>
      <c r="P108" s="729"/>
      <c r="Q108" s="729"/>
      <c r="R108" s="729"/>
      <c r="S108" s="729"/>
      <c r="T108" s="730"/>
      <c r="U108" s="1"/>
      <c r="V108" s="1"/>
      <c r="W108" s="1"/>
      <c r="X108" s="1"/>
      <c r="Y108" s="1"/>
      <c r="Z108" s="105"/>
      <c r="AZ108" s="438" t="s">
        <v>505</v>
      </c>
      <c r="BA108" s="438" t="s">
        <v>231</v>
      </c>
    </row>
    <row r="109" spans="1:53">
      <c r="A109" s="3"/>
      <c r="B109" s="710" t="s">
        <v>9</v>
      </c>
      <c r="C109" s="710"/>
      <c r="D109" s="1" t="str">
        <f>"5'末端："&amp;""&amp;LEN(D104)&amp;""&amp;"bp"</f>
        <v>5'末端：0bp</v>
      </c>
      <c r="E109" s="1"/>
      <c r="F109" s="1" t="str">
        <f>"3'末端："&amp;""&amp;LEN(D105)&amp;""&amp;"bp"</f>
        <v>3'末端：0bp</v>
      </c>
      <c r="G109" s="1"/>
      <c r="H109" s="1" t="str">
        <f>IF(D106="","コード配列：","コード配列："&amp;'コドン変換用シート (一括)'!AF8&amp;""&amp;"bp ("&amp;'コドン変換用シート (一括)'!AG8&amp;""&amp;"AA)")</f>
        <v>コード配列：</v>
      </c>
      <c r="I109" s="1"/>
      <c r="J109" s="1"/>
      <c r="K109" s="1"/>
      <c r="L109" s="1" t="str">
        <f>IFERROR("合計："&amp;LEN(D104)+LEN(D105)+'コドン変換用シート (一括)'!AF8&amp;""&amp;"bp","")</f>
        <v/>
      </c>
      <c r="M109" s="1"/>
      <c r="N109" s="1"/>
      <c r="O109" s="1"/>
      <c r="P109" s="1"/>
      <c r="Q109" s="1"/>
      <c r="R109" s="1"/>
      <c r="S109" s="1"/>
      <c r="T109" s="1"/>
      <c r="U109" s="107"/>
      <c r="V109" s="107"/>
      <c r="W109" s="107"/>
      <c r="X109" s="1"/>
      <c r="Y109" s="1"/>
      <c r="Z109" s="105"/>
      <c r="AZ109" s="438" t="s">
        <v>445</v>
      </c>
      <c r="BA109" s="438" t="s">
        <v>231</v>
      </c>
    </row>
    <row r="110" spans="1:53">
      <c r="A110" s="3"/>
      <c r="B110" s="107"/>
      <c r="C110" s="107"/>
      <c r="D110" s="107"/>
      <c r="E110" s="107"/>
      <c r="F110" s="107"/>
      <c r="G110" s="107"/>
      <c r="H110" s="107"/>
      <c r="I110" s="107"/>
      <c r="J110" s="107"/>
      <c r="K110" s="107"/>
      <c r="L110" s="107"/>
      <c r="M110" s="107"/>
      <c r="N110" s="107"/>
      <c r="O110" s="107"/>
      <c r="P110" s="107"/>
      <c r="Q110" s="107"/>
      <c r="R110" s="107"/>
      <c r="S110" s="107"/>
      <c r="T110" s="107"/>
      <c r="U110" s="1"/>
      <c r="V110" s="1"/>
      <c r="W110" s="1"/>
      <c r="X110" s="107"/>
      <c r="Y110" s="1"/>
      <c r="Z110" s="105"/>
      <c r="AZ110" s="438" t="s">
        <v>367</v>
      </c>
      <c r="BA110" s="438" t="s">
        <v>233</v>
      </c>
    </row>
    <row r="111" spans="1:53">
      <c r="A111" s="3"/>
      <c r="B111" s="199" t="s">
        <v>566</v>
      </c>
      <c r="C111" s="203"/>
      <c r="D111" s="201"/>
      <c r="E111" s="199" t="s">
        <v>568</v>
      </c>
      <c r="F111" s="206" t="str">
        <f>IF($F$25="","",IFERROR(VLOOKUP($F$44,$BC$2:$BD$80,2,FALSE),$F$25))</f>
        <v>Kpn I</v>
      </c>
      <c r="G111" s="296" t="str">
        <f>IF($H$25="","","○")</f>
        <v/>
      </c>
      <c r="H111" s="102" t="str">
        <f>IF(G111="☓","",IF($H$25="","",IFERROR(VLOOKUP(H112,$BC$2:$BD$80,2,FALSE),$H$25)))</f>
        <v/>
      </c>
      <c r="I111" s="296" t="str">
        <f>IF($J$25="","","○")</f>
        <v/>
      </c>
      <c r="J111" s="102" t="str">
        <f>IF(I111="☓","",IF($J$25="","",IFERROR(VLOOKUP(J112,$BC$2:$BD$80,2,FALSE),$J$25)))</f>
        <v/>
      </c>
      <c r="K111" s="296" t="str">
        <f>IF($L$25="","","○")</f>
        <v/>
      </c>
      <c r="L111" s="102" t="str">
        <f>IF(K111="☓","",IF($L$25="","",IFERROR(VLOOKUP(L112,$BC$2:$BD$80,2,FALSE),$L$25)))</f>
        <v/>
      </c>
      <c r="M111" s="296" t="str">
        <f>IF($N$25="","","○")</f>
        <v/>
      </c>
      <c r="N111" s="102" t="str">
        <f>IF(M111="☓","",IF($N$25="","",IFERROR(VLOOKUP(N112,$BC$2:$BD$80,2,FALSE),$N$25)))</f>
        <v/>
      </c>
      <c r="O111" s="296" t="str">
        <f>IF($P$25="","","○")</f>
        <v/>
      </c>
      <c r="P111" s="102" t="str">
        <f>IF(O111="☓","",IF($P$25="","",IFERROR(VLOOKUP(P112,$BC$2:$BD$80,2,FALSE),$P$25)))</f>
        <v/>
      </c>
      <c r="Q111" s="296" t="str">
        <f>IF($R$25="","","○")</f>
        <v/>
      </c>
      <c r="R111" s="102" t="str">
        <f>IF(Q111="☓","",IF($R$25="","",IFERROR(VLOOKUP(R112,$BC$2:$BD$80,2,FALSE),$R$25)))</f>
        <v/>
      </c>
      <c r="S111" s="296" t="str">
        <f>IF($T$25="","","○")</f>
        <v/>
      </c>
      <c r="T111" s="211" t="str">
        <f>IF(S111="☓","",IF($T$25="","",IFERROR(VLOOKUP(T112,$BC$2:$BD$80,2,FALSE),$T$25)))</f>
        <v/>
      </c>
      <c r="U111" s="107"/>
      <c r="V111" s="107"/>
      <c r="W111" s="107"/>
      <c r="X111" s="1"/>
      <c r="Y111" s="1"/>
      <c r="Z111" s="105"/>
      <c r="AZ111" s="438" t="s">
        <v>506</v>
      </c>
      <c r="BA111" s="438" t="s">
        <v>233</v>
      </c>
    </row>
    <row r="112" spans="1:53">
      <c r="A112" s="3"/>
      <c r="B112" s="204"/>
      <c r="C112" s="107"/>
      <c r="D112" s="110"/>
      <c r="E112" s="104"/>
      <c r="F112" s="229" t="s">
        <v>628</v>
      </c>
      <c r="G112" s="230"/>
      <c r="H112" s="231" t="str">
        <f>IF(G111="☓","",IF($AV$3="",$H$26,$AV$3))</f>
        <v/>
      </c>
      <c r="I112" s="232"/>
      <c r="J112" s="231" t="str">
        <f>IF(I111="☓","",IF($AV$4="",$J$26,$AV$4))</f>
        <v/>
      </c>
      <c r="K112" s="232"/>
      <c r="L112" s="231" t="str">
        <f>IF(K111="☓","",IF($AV$5="",$L$26,$AV$5))</f>
        <v/>
      </c>
      <c r="M112" s="232"/>
      <c r="N112" s="231" t="str">
        <f>IF(M111="☓","",IF($AV$6="",$N$26,$AV$6))</f>
        <v/>
      </c>
      <c r="O112" s="232"/>
      <c r="P112" s="231" t="str">
        <f>IF(O111="☓","",IF($AV$7="",$P$26,$AV$7))</f>
        <v/>
      </c>
      <c r="Q112" s="232"/>
      <c r="R112" s="231" t="str">
        <f>IF(Q111="☓","",IF($AV$8="",$R$26,$AV$8))</f>
        <v/>
      </c>
      <c r="S112" s="232"/>
      <c r="T112" s="233" t="str">
        <f>IF(S111="☓","",IF($AV$9="",$T$26,$AV$9))</f>
        <v/>
      </c>
      <c r="U112" s="1"/>
      <c r="V112" s="1"/>
      <c r="W112" s="1"/>
      <c r="X112" s="1"/>
      <c r="Y112" s="1"/>
      <c r="Z112" s="105"/>
      <c r="AZ112" s="438" t="s">
        <v>446</v>
      </c>
      <c r="BA112" s="438" t="s">
        <v>233</v>
      </c>
    </row>
    <row r="113" spans="1:53">
      <c r="A113" s="3"/>
      <c r="B113" s="104"/>
      <c r="C113" s="3"/>
      <c r="D113" s="105"/>
      <c r="E113" s="296" t="str">
        <f>IF($F$27="","","○")</f>
        <v/>
      </c>
      <c r="F113" s="102" t="str">
        <f>IF(E113="☓","",IF($F$27="","",IFERROR(VLOOKUP(F114,$BC$2:$BD$80,2,FALSE),$F$27)))</f>
        <v/>
      </c>
      <c r="G113" s="296" t="str">
        <f>IF($H$27="","","○")</f>
        <v/>
      </c>
      <c r="H113" s="102" t="str">
        <f>IF(G113="☓","",IF($H$27="","",IFERROR(VLOOKUP(H114,$BC$2:$BD$80,2,FALSE),$H$27)))</f>
        <v/>
      </c>
      <c r="I113" s="296" t="str">
        <f>IF($J$27="","","○")</f>
        <v/>
      </c>
      <c r="J113" s="102" t="str">
        <f>IF(I113="☓","",IF($J$27="","",IFERROR(VLOOKUP(J114,$BC$2:$BD$80,2,FALSE),$J$27)))</f>
        <v/>
      </c>
      <c r="K113" s="296" t="str">
        <f>IF($L$27="","","○")</f>
        <v/>
      </c>
      <c r="L113" s="102" t="str">
        <f>IF(K113="☓","",IF($L$27="","",IFERROR(VLOOKUP(L114,$BC$2:$BD$80,2,FALSE),$L$27)))</f>
        <v/>
      </c>
      <c r="M113" s="296" t="str">
        <f>IF($N$27="","","○")</f>
        <v/>
      </c>
      <c r="N113" s="102" t="str">
        <f>IF(M113="☓","",IF($N$27="","",IFERROR(VLOOKUP(N114,$BC$2:$BD$80,2,FALSE),$N$27)))</f>
        <v/>
      </c>
      <c r="O113" s="296" t="str">
        <f>IF($P$27="","","○")</f>
        <v/>
      </c>
      <c r="P113" s="102" t="str">
        <f>IF(O113="☓","",IF($P$27="","",IFERROR(VLOOKUP(P114,$BC$2:$BD$80,2,FALSE),$P$27)))</f>
        <v/>
      </c>
      <c r="Q113" s="296" t="str">
        <f>IF($R$27="","","○")</f>
        <v/>
      </c>
      <c r="R113" s="102" t="str">
        <f>IF(Q113="☓","",IF($R$27="","",IFERROR(VLOOKUP(R114,$BC$2:$BD$80,2,FALSE),$R$27)))</f>
        <v/>
      </c>
      <c r="S113" s="296" t="str">
        <f>IF($T$27="","","○")</f>
        <v/>
      </c>
      <c r="T113" s="211" t="str">
        <f>IF(S113="☓","",IF($T$27="","",IFERROR(VLOOKUP(T114,$BC$2:$BD$80,2,FALSE),$T$27)))</f>
        <v/>
      </c>
      <c r="U113" s="1"/>
      <c r="V113" s="1"/>
      <c r="W113" s="1"/>
      <c r="X113" s="1"/>
      <c r="Y113" s="1"/>
      <c r="Z113" s="105"/>
      <c r="AZ113" s="438" t="s">
        <v>368</v>
      </c>
      <c r="BA113" s="438" t="s">
        <v>235</v>
      </c>
    </row>
    <row r="114" spans="1:53">
      <c r="A114" s="3"/>
      <c r="B114" s="99"/>
      <c r="C114" s="205"/>
      <c r="D114" s="202"/>
      <c r="E114" s="99"/>
      <c r="F114" s="231" t="str">
        <f>IF(E113="☓","",IF($AV$10="",$F$28,$AV$10))</f>
        <v/>
      </c>
      <c r="G114" s="232"/>
      <c r="H114" s="231" t="str">
        <f>IF(G113="☓","",IF($AV$11="",$H$28,$AV$11))</f>
        <v/>
      </c>
      <c r="I114" s="232"/>
      <c r="J114" s="231" t="str">
        <f>IF(I113="☓","",IF($AV$12="",$J$28,$AV$12))</f>
        <v/>
      </c>
      <c r="K114" s="232"/>
      <c r="L114" s="231" t="str">
        <f>IF(K113="☓","",IF($AV$13="",$L$28,$AV$13))</f>
        <v/>
      </c>
      <c r="M114" s="232"/>
      <c r="N114" s="231" t="str">
        <f>IF(M113="☓","",IF($AV$14="",UPPER($N$28),$AV$14))</f>
        <v/>
      </c>
      <c r="O114" s="232"/>
      <c r="P114" s="231" t="str">
        <f>IF(O113="☓","",IF($AV$15="",$P$28,$AV$15))</f>
        <v/>
      </c>
      <c r="Q114" s="232"/>
      <c r="R114" s="231" t="str">
        <f>IF(Q113="☓","",IF($AV$16="",$R$28,$AV$16))</f>
        <v/>
      </c>
      <c r="S114" s="232"/>
      <c r="T114" s="233" t="str">
        <f>IF(S113="☓","",IF($AV$17="",$T$28,$AV$17))</f>
        <v/>
      </c>
      <c r="U114" s="1"/>
      <c r="V114" s="1"/>
      <c r="W114" s="1"/>
      <c r="X114" s="1"/>
      <c r="Y114" s="1"/>
      <c r="Z114" s="105"/>
      <c r="AZ114" s="438" t="s">
        <v>539</v>
      </c>
      <c r="BA114" s="438" t="s">
        <v>235</v>
      </c>
    </row>
    <row r="115" spans="1:53">
      <c r="A115" s="3"/>
      <c r="B115" s="1" t="s">
        <v>573</v>
      </c>
      <c r="C115" s="1"/>
      <c r="D115" s="1"/>
      <c r="E115" s="1"/>
      <c r="F115" s="1"/>
      <c r="G115" s="1"/>
      <c r="H115" s="1"/>
      <c r="I115" s="1"/>
      <c r="J115" s="1"/>
      <c r="K115" s="1"/>
      <c r="L115" s="1"/>
      <c r="M115" s="1"/>
      <c r="N115" s="1"/>
      <c r="O115" s="1"/>
      <c r="P115" s="1"/>
      <c r="Q115" s="1"/>
      <c r="R115" s="1"/>
      <c r="S115" s="1"/>
      <c r="T115" s="1"/>
      <c r="U115" s="1"/>
      <c r="V115" s="1"/>
      <c r="W115" s="1"/>
      <c r="X115" s="1"/>
      <c r="Y115" s="1"/>
      <c r="Z115" s="105"/>
      <c r="AZ115" s="438" t="s">
        <v>507</v>
      </c>
      <c r="BA115" s="438" t="s">
        <v>235</v>
      </c>
    </row>
    <row r="116" spans="1:53">
      <c r="A116" s="3"/>
      <c r="B116" s="1"/>
      <c r="C116" s="1"/>
      <c r="D116" s="1"/>
      <c r="E116" s="1"/>
      <c r="F116" s="1"/>
      <c r="G116" s="1"/>
      <c r="H116" s="1"/>
      <c r="I116" s="1"/>
      <c r="J116" s="1"/>
      <c r="K116" s="1"/>
      <c r="L116" s="1"/>
      <c r="M116" s="1"/>
      <c r="N116" s="1"/>
      <c r="O116" s="1"/>
      <c r="P116" s="1"/>
      <c r="Q116" s="1"/>
      <c r="R116" s="1"/>
      <c r="S116" s="1"/>
      <c r="T116" s="1"/>
      <c r="U116" s="1"/>
      <c r="V116" s="1"/>
      <c r="W116" s="1"/>
      <c r="X116" s="1"/>
      <c r="Y116" s="1"/>
      <c r="Z116" s="105"/>
      <c r="AZ116" s="438" t="s">
        <v>447</v>
      </c>
      <c r="BA116" s="438" t="s">
        <v>235</v>
      </c>
    </row>
    <row r="117" spans="1:53">
      <c r="A117" s="194" t="str">
        <f>IF(B117="","","配列長")</f>
        <v/>
      </c>
      <c r="B117" s="195" t="str">
        <f>IF($D$15&gt;=Z117,"NO."&amp;Z117,"")</f>
        <v/>
      </c>
      <c r="C117" s="56"/>
      <c r="D117" s="56"/>
      <c r="E117" s="56"/>
      <c r="F117" s="210"/>
      <c r="G117" s="210"/>
      <c r="H117" s="191"/>
      <c r="I117" s="191"/>
      <c r="J117" s="56"/>
      <c r="K117" s="56"/>
      <c r="L117" s="191"/>
      <c r="M117" s="191"/>
      <c r="N117" s="191"/>
      <c r="O117" s="191"/>
      <c r="P117" s="191"/>
      <c r="Q117" s="191"/>
      <c r="R117" s="191"/>
      <c r="S117" s="191"/>
      <c r="T117" s="191"/>
      <c r="U117" s="191"/>
      <c r="V117" s="191"/>
      <c r="W117" s="191"/>
      <c r="X117" s="191"/>
      <c r="Y117" s="191"/>
      <c r="Z117" s="234">
        <v>6</v>
      </c>
      <c r="AZ117" s="438" t="s">
        <v>369</v>
      </c>
      <c r="BA117" s="438" t="s">
        <v>237</v>
      </c>
    </row>
    <row r="118" spans="1:53">
      <c r="A118" s="3"/>
      <c r="B118" s="1"/>
      <c r="C118" s="1"/>
      <c r="D118" s="1"/>
      <c r="E118" s="1"/>
      <c r="F118" s="1"/>
      <c r="G118" s="1"/>
      <c r="H118" s="1"/>
      <c r="I118" s="1"/>
      <c r="J118" s="1"/>
      <c r="K118" s="1"/>
      <c r="L118" s="1"/>
      <c r="M118" s="1"/>
      <c r="N118" s="1"/>
      <c r="O118" s="1"/>
      <c r="P118" s="1"/>
      <c r="Q118" s="1"/>
      <c r="R118" s="1"/>
      <c r="S118" s="1"/>
      <c r="T118" s="1"/>
      <c r="U118" s="1"/>
      <c r="V118" s="1"/>
      <c r="W118" s="1"/>
      <c r="X118" s="1"/>
      <c r="Y118" s="1"/>
      <c r="Z118" s="105"/>
      <c r="AZ118" s="438" t="s">
        <v>508</v>
      </c>
      <c r="BA118" s="438" t="s">
        <v>237</v>
      </c>
    </row>
    <row r="119" spans="1:53">
      <c r="A119" s="3"/>
      <c r="B119" s="731" t="s">
        <v>572</v>
      </c>
      <c r="C119" s="731"/>
      <c r="D119" s="732" t="str">
        <f>IF(B117="","",$D$18)</f>
        <v/>
      </c>
      <c r="E119" s="732"/>
      <c r="F119" s="732"/>
      <c r="G119" s="1"/>
      <c r="H119" s="1"/>
      <c r="I119" s="1"/>
      <c r="J119" s="1"/>
      <c r="K119" s="1"/>
      <c r="L119" s="1"/>
      <c r="M119" s="1"/>
      <c r="N119" s="1"/>
      <c r="O119" s="1"/>
      <c r="P119" s="1"/>
      <c r="Q119" s="1"/>
      <c r="R119" s="1"/>
      <c r="S119" s="1"/>
      <c r="T119" s="1"/>
      <c r="U119" s="1"/>
      <c r="V119" s="1"/>
      <c r="W119" s="1"/>
      <c r="X119" s="1"/>
      <c r="Y119" s="1"/>
      <c r="Z119" s="105"/>
      <c r="AZ119" s="438" t="s">
        <v>448</v>
      </c>
      <c r="BA119" s="438" t="s">
        <v>237</v>
      </c>
    </row>
    <row r="120" spans="1:53">
      <c r="A120" s="3"/>
      <c r="B120" s="711" t="s">
        <v>2</v>
      </c>
      <c r="C120" s="712"/>
      <c r="D120" s="733"/>
      <c r="E120" s="733"/>
      <c r="F120" s="733"/>
      <c r="G120" s="1"/>
      <c r="H120" s="1"/>
      <c r="I120" s="1"/>
      <c r="J120" s="1"/>
      <c r="K120" s="1"/>
      <c r="L120" s="1"/>
      <c r="M120" s="1"/>
      <c r="N120" s="1"/>
      <c r="O120" s="1"/>
      <c r="P120" s="1"/>
      <c r="Q120" s="1"/>
      <c r="R120" s="1"/>
      <c r="S120" s="1"/>
      <c r="T120" s="1"/>
      <c r="U120" s="1"/>
      <c r="V120" s="1"/>
      <c r="W120" s="1"/>
      <c r="X120" s="1"/>
      <c r="Y120" s="1"/>
      <c r="Z120" s="105"/>
      <c r="AZ120" s="438" t="s">
        <v>370</v>
      </c>
      <c r="BA120" s="438" t="s">
        <v>239</v>
      </c>
    </row>
    <row r="121" spans="1:53">
      <c r="A121" s="3"/>
      <c r="B121" s="711" t="s">
        <v>130</v>
      </c>
      <c r="C121" s="712"/>
      <c r="D121" s="713"/>
      <c r="E121" s="714"/>
      <c r="F121" s="715"/>
      <c r="G121" s="1"/>
      <c r="H121" s="1"/>
      <c r="I121" s="1"/>
      <c r="J121" s="1"/>
      <c r="K121" s="1"/>
      <c r="L121" s="1"/>
      <c r="M121" s="1"/>
      <c r="N121" s="1"/>
      <c r="O121" s="1"/>
      <c r="P121" s="1"/>
      <c r="Q121" s="1"/>
      <c r="R121" s="1"/>
      <c r="S121" s="1"/>
      <c r="T121" s="1"/>
      <c r="U121" s="1"/>
      <c r="V121" s="1"/>
      <c r="W121" s="3"/>
      <c r="X121" s="3"/>
      <c r="Y121" s="1"/>
      <c r="Z121" s="105"/>
      <c r="AZ121" s="438" t="s">
        <v>540</v>
      </c>
      <c r="BA121" s="438" t="s">
        <v>628</v>
      </c>
    </row>
    <row r="122" spans="1:53">
      <c r="A122" s="3"/>
      <c r="B122" s="711" t="s">
        <v>131</v>
      </c>
      <c r="C122" s="712"/>
      <c r="D122" s="713"/>
      <c r="E122" s="714"/>
      <c r="F122" s="715"/>
      <c r="G122" s="1"/>
      <c r="H122" s="1"/>
      <c r="I122" s="1"/>
      <c r="J122" s="1"/>
      <c r="K122" s="1"/>
      <c r="L122" s="1"/>
      <c r="M122" s="1"/>
      <c r="N122" s="1"/>
      <c r="O122" s="1"/>
      <c r="P122" s="1"/>
      <c r="Q122" s="1"/>
      <c r="R122" s="1"/>
      <c r="S122" s="1"/>
      <c r="T122" s="1"/>
      <c r="U122" s="207"/>
      <c r="V122" s="207"/>
      <c r="W122" s="11"/>
      <c r="X122" s="11"/>
      <c r="Y122" s="1"/>
      <c r="Z122" s="105"/>
      <c r="AZ122" s="438" t="s">
        <v>509</v>
      </c>
      <c r="BA122" s="438" t="s">
        <v>239</v>
      </c>
    </row>
    <row r="123" spans="1:53" ht="13.5" customHeight="1">
      <c r="A123" s="3"/>
      <c r="B123" s="716" t="s">
        <v>626</v>
      </c>
      <c r="C123" s="717"/>
      <c r="D123" s="722"/>
      <c r="E123" s="723"/>
      <c r="F123" s="723"/>
      <c r="G123" s="723"/>
      <c r="H123" s="723"/>
      <c r="I123" s="723"/>
      <c r="J123" s="723"/>
      <c r="K123" s="723"/>
      <c r="L123" s="723"/>
      <c r="M123" s="723"/>
      <c r="N123" s="723"/>
      <c r="O123" s="723"/>
      <c r="P123" s="723"/>
      <c r="Q123" s="723"/>
      <c r="R123" s="723"/>
      <c r="S123" s="723"/>
      <c r="T123" s="724"/>
      <c r="U123" s="208"/>
      <c r="V123" s="208"/>
      <c r="W123" s="11"/>
      <c r="X123" s="11"/>
      <c r="Y123" s="1"/>
      <c r="Z123" s="105"/>
      <c r="AZ123" s="438" t="s">
        <v>53</v>
      </c>
      <c r="BA123" s="438" t="s">
        <v>239</v>
      </c>
    </row>
    <row r="124" spans="1:53">
      <c r="A124" s="107"/>
      <c r="B124" s="718"/>
      <c r="C124" s="719"/>
      <c r="D124" s="725"/>
      <c r="E124" s="726"/>
      <c r="F124" s="726"/>
      <c r="G124" s="726"/>
      <c r="H124" s="726"/>
      <c r="I124" s="726"/>
      <c r="J124" s="726"/>
      <c r="K124" s="726"/>
      <c r="L124" s="726"/>
      <c r="M124" s="726"/>
      <c r="N124" s="726"/>
      <c r="O124" s="726"/>
      <c r="P124" s="726"/>
      <c r="Q124" s="726"/>
      <c r="R124" s="726"/>
      <c r="S124" s="726"/>
      <c r="T124" s="727"/>
      <c r="U124" s="209"/>
      <c r="V124" s="209"/>
      <c r="W124" s="11"/>
      <c r="X124" s="11"/>
      <c r="Y124" s="107"/>
      <c r="Z124" s="110"/>
      <c r="AZ124" s="438" t="s">
        <v>371</v>
      </c>
      <c r="BA124" s="438" t="s">
        <v>241</v>
      </c>
    </row>
    <row r="125" spans="1:53">
      <c r="A125" s="3"/>
      <c r="B125" s="720"/>
      <c r="C125" s="721"/>
      <c r="D125" s="728"/>
      <c r="E125" s="729"/>
      <c r="F125" s="729"/>
      <c r="G125" s="729"/>
      <c r="H125" s="729"/>
      <c r="I125" s="729"/>
      <c r="J125" s="729"/>
      <c r="K125" s="729"/>
      <c r="L125" s="729"/>
      <c r="M125" s="729"/>
      <c r="N125" s="729"/>
      <c r="O125" s="729"/>
      <c r="P125" s="729"/>
      <c r="Q125" s="729"/>
      <c r="R125" s="729"/>
      <c r="S125" s="729"/>
      <c r="T125" s="730"/>
      <c r="U125" s="1"/>
      <c r="V125" s="1"/>
      <c r="W125" s="1"/>
      <c r="X125" s="1"/>
      <c r="Y125" s="1"/>
      <c r="Z125" s="105"/>
      <c r="AZ125" s="438" t="s">
        <v>510</v>
      </c>
      <c r="BA125" s="438" t="s">
        <v>241</v>
      </c>
    </row>
    <row r="126" spans="1:53">
      <c r="A126" s="3"/>
      <c r="B126" s="710" t="s">
        <v>9</v>
      </c>
      <c r="C126" s="710"/>
      <c r="D126" s="1" t="str">
        <f>"5'末端："&amp;""&amp;LEN(D121)&amp;""&amp;"bp"</f>
        <v>5'末端：0bp</v>
      </c>
      <c r="E126" s="1"/>
      <c r="F126" s="1" t="str">
        <f>"3'末端："&amp;""&amp;LEN(D122)&amp;""&amp;"bp"</f>
        <v>3'末端：0bp</v>
      </c>
      <c r="G126" s="1"/>
      <c r="H126" s="1" t="str">
        <f>IF(D123="","コード配列：","コード配列："&amp;'コドン変換用シート (一括)'!AF9&amp;""&amp;"bp ("&amp;'コドン変換用シート (一括)'!AG9&amp;""&amp;"AA)")</f>
        <v>コード配列：</v>
      </c>
      <c r="I126" s="1"/>
      <c r="J126" s="1"/>
      <c r="K126" s="1"/>
      <c r="L126" s="1" t="str">
        <f>IFERROR("合計："&amp;LEN(D121)+LEN(D122)+'コドン変換用シート (一括)'!AF9&amp;""&amp;"bp","")</f>
        <v/>
      </c>
      <c r="M126" s="1"/>
      <c r="N126" s="1"/>
      <c r="O126" s="1"/>
      <c r="P126" s="1"/>
      <c r="Q126" s="1"/>
      <c r="R126" s="1"/>
      <c r="S126" s="1"/>
      <c r="T126" s="1"/>
      <c r="U126" s="107"/>
      <c r="V126" s="107"/>
      <c r="W126" s="107"/>
      <c r="X126" s="1"/>
      <c r="Y126" s="1"/>
      <c r="Z126" s="105"/>
      <c r="AZ126" s="438" t="s">
        <v>449</v>
      </c>
      <c r="BA126" s="438" t="s">
        <v>241</v>
      </c>
    </row>
    <row r="127" spans="1:53">
      <c r="A127" s="3"/>
      <c r="B127" s="107"/>
      <c r="C127" s="107"/>
      <c r="D127" s="107"/>
      <c r="E127" s="107"/>
      <c r="F127" s="107"/>
      <c r="G127" s="107"/>
      <c r="H127" s="107"/>
      <c r="I127" s="107"/>
      <c r="J127" s="107"/>
      <c r="K127" s="107"/>
      <c r="L127" s="107"/>
      <c r="M127" s="107"/>
      <c r="N127" s="107"/>
      <c r="O127" s="107"/>
      <c r="P127" s="107"/>
      <c r="Q127" s="107"/>
      <c r="R127" s="107"/>
      <c r="S127" s="107"/>
      <c r="T127" s="107"/>
      <c r="U127" s="1"/>
      <c r="V127" s="1"/>
      <c r="W127" s="1"/>
      <c r="X127" s="107"/>
      <c r="Y127" s="1"/>
      <c r="Z127" s="105"/>
      <c r="AZ127" s="438" t="s">
        <v>372</v>
      </c>
      <c r="BA127" s="438" t="s">
        <v>243</v>
      </c>
    </row>
    <row r="128" spans="1:53">
      <c r="A128" s="3"/>
      <c r="B128" s="199" t="s">
        <v>566</v>
      </c>
      <c r="C128" s="203"/>
      <c r="D128" s="201"/>
      <c r="E128" s="199" t="s">
        <v>568</v>
      </c>
      <c r="F128" s="206" t="str">
        <f>IF($F$25="","",IFERROR(VLOOKUP($F$44,$BC$2:$BD$80,2,FALSE),$F$25))</f>
        <v>Kpn I</v>
      </c>
      <c r="G128" s="296" t="str">
        <f>IF($H$25="","","○")</f>
        <v/>
      </c>
      <c r="H128" s="102" t="str">
        <f>IF(G128="☓","",IF($H$25="","",IFERROR(VLOOKUP(H129,$BC$2:$BD$80,2,FALSE),$H$25)))</f>
        <v/>
      </c>
      <c r="I128" s="296" t="str">
        <f>IF($J$25="","","○")</f>
        <v/>
      </c>
      <c r="J128" s="102" t="str">
        <f>IF(I128="☓","",IF($J$25="","",IFERROR(VLOOKUP(J129,$BC$2:$BD$80,2,FALSE),$J$25)))</f>
        <v/>
      </c>
      <c r="K128" s="296" t="str">
        <f>IF($L$25="","","○")</f>
        <v/>
      </c>
      <c r="L128" s="102" t="str">
        <f>IF(K128="☓","",IF($L$25="","",IFERROR(VLOOKUP(L129,$BC$2:$BD$80,2,FALSE),$L$25)))</f>
        <v/>
      </c>
      <c r="M128" s="296" t="str">
        <f>IF($N$25="","","○")</f>
        <v/>
      </c>
      <c r="N128" s="102" t="str">
        <f>IF(M128="☓","",IF($N$25="","",IFERROR(VLOOKUP(N129,$BC$2:$BD$80,2,FALSE),$N$25)))</f>
        <v/>
      </c>
      <c r="O128" s="296" t="str">
        <f>IF($P$25="","","○")</f>
        <v/>
      </c>
      <c r="P128" s="102" t="str">
        <f>IF(O128="☓","",IF($P$25="","",IFERROR(VLOOKUP(P129,$BC$2:$BD$80,2,FALSE),$P$25)))</f>
        <v/>
      </c>
      <c r="Q128" s="296" t="str">
        <f>IF($R$25="","","○")</f>
        <v/>
      </c>
      <c r="R128" s="102" t="str">
        <f>IF(Q128="☓","",IF($R$25="","",IFERROR(VLOOKUP(R129,$BC$2:$BD$80,2,FALSE),$R$25)))</f>
        <v/>
      </c>
      <c r="S128" s="296" t="str">
        <f>IF($T$25="","","○")</f>
        <v/>
      </c>
      <c r="T128" s="211" t="str">
        <f>IF(S128="☓","",IF($T$25="","",IFERROR(VLOOKUP(T129,$BC$2:$BD$80,2,FALSE),$T$25)))</f>
        <v/>
      </c>
      <c r="U128" s="107"/>
      <c r="V128" s="107"/>
      <c r="W128" s="107"/>
      <c r="X128" s="1"/>
      <c r="Y128" s="1"/>
      <c r="Z128" s="105"/>
      <c r="AZ128" s="438" t="s">
        <v>511</v>
      </c>
      <c r="BA128" s="438" t="s">
        <v>243</v>
      </c>
    </row>
    <row r="129" spans="1:53">
      <c r="A129" s="3"/>
      <c r="B129" s="204"/>
      <c r="C129" s="107"/>
      <c r="D129" s="110"/>
      <c r="E129" s="104"/>
      <c r="F129" s="229" t="s">
        <v>628</v>
      </c>
      <c r="G129" s="230"/>
      <c r="H129" s="231" t="str">
        <f>IF(G128="☓","",IF($AV$3="",$H$26,$AV$3))</f>
        <v/>
      </c>
      <c r="I129" s="232"/>
      <c r="J129" s="231" t="str">
        <f>IF(I128="☓","",IF($AV$4="",$J$26,$AV$4))</f>
        <v/>
      </c>
      <c r="K129" s="232"/>
      <c r="L129" s="231" t="str">
        <f>IF(K128="☓","",IF($AV$5="",$L$26,$AV$5))</f>
        <v/>
      </c>
      <c r="M129" s="232"/>
      <c r="N129" s="231" t="str">
        <f>IF(M128="☓","",IF($AV$6="",$N$26,$AV$6))</f>
        <v/>
      </c>
      <c r="O129" s="232"/>
      <c r="P129" s="231" t="str">
        <f>IF(O128="☓","",IF($AV$7="",$P$26,$AV$7))</f>
        <v/>
      </c>
      <c r="Q129" s="232"/>
      <c r="R129" s="231" t="str">
        <f>IF(Q128="☓","",IF($AV$8="",$R$26,$AV$8))</f>
        <v/>
      </c>
      <c r="S129" s="232"/>
      <c r="T129" s="233" t="str">
        <f>IF(S128="☓","",IF($AV$9="",$T$26,$AV$9))</f>
        <v/>
      </c>
      <c r="U129" s="1"/>
      <c r="V129" s="1"/>
      <c r="W129" s="1"/>
      <c r="X129" s="1"/>
      <c r="Y129" s="1"/>
      <c r="Z129" s="105"/>
      <c r="AZ129" s="438" t="s">
        <v>450</v>
      </c>
      <c r="BA129" s="438" t="s">
        <v>243</v>
      </c>
    </row>
    <row r="130" spans="1:53">
      <c r="A130" s="3"/>
      <c r="B130" s="104"/>
      <c r="C130" s="3"/>
      <c r="D130" s="105"/>
      <c r="E130" s="296" t="str">
        <f>IF($F$27="","","○")</f>
        <v/>
      </c>
      <c r="F130" s="102" t="str">
        <f>IF(E130="☓","",IF($F$27="","",IFERROR(VLOOKUP(F131,$BC$2:$BD$80,2,FALSE),$F$27)))</f>
        <v/>
      </c>
      <c r="G130" s="296" t="str">
        <f>IF($H$27="","","○")</f>
        <v/>
      </c>
      <c r="H130" s="102" t="str">
        <f>IF(G130="☓","",IF($H$27="","",IFERROR(VLOOKUP(H131,$BC$2:$BD$80,2,FALSE),$H$27)))</f>
        <v/>
      </c>
      <c r="I130" s="296" t="str">
        <f>IF($J$27="","","○")</f>
        <v/>
      </c>
      <c r="J130" s="102" t="str">
        <f>IF(I130="☓","",IF($J$27="","",IFERROR(VLOOKUP(J131,$BC$2:$BD$80,2,FALSE),$J$27)))</f>
        <v/>
      </c>
      <c r="K130" s="296" t="str">
        <f>IF($L$27="","","○")</f>
        <v/>
      </c>
      <c r="L130" s="102" t="str">
        <f>IF(K130="☓","",IF($L$27="","",IFERROR(VLOOKUP(L131,$BC$2:$BD$80,2,FALSE),$L$27)))</f>
        <v/>
      </c>
      <c r="M130" s="296" t="str">
        <f>IF($N$27="","","○")</f>
        <v/>
      </c>
      <c r="N130" s="102" t="str">
        <f>IF(M130="☓","",IF($N$27="","",IFERROR(VLOOKUP(N131,$BC$2:$BD$80,2,FALSE),$N$27)))</f>
        <v/>
      </c>
      <c r="O130" s="296" t="str">
        <f>IF($P$27="","","○")</f>
        <v/>
      </c>
      <c r="P130" s="298" t="str">
        <f>IF(O130="☓","",IF($P$27="","",IFERROR(VLOOKUP(P131,$BC$2:$BD$80,2,FALSE),$P$27)))</f>
        <v/>
      </c>
      <c r="Q130" s="296" t="str">
        <f>IF($R$27="","","○")</f>
        <v/>
      </c>
      <c r="R130" s="102" t="str">
        <f>IF(Q130="☓","",IF($R$27="","",IFERROR(VLOOKUP(R131,$BC$2:$BD$80,2,FALSE),$R$27)))</f>
        <v/>
      </c>
      <c r="S130" s="296" t="str">
        <f>IF($T$27="","","○")</f>
        <v/>
      </c>
      <c r="T130" s="211" t="str">
        <f>IF(S130="☓","",IF($T$27="","",IFERROR(VLOOKUP(T131,$BC$2:$BD$80,2,FALSE),$T$27)))</f>
        <v/>
      </c>
      <c r="U130" s="1"/>
      <c r="V130" s="1"/>
      <c r="W130" s="1"/>
      <c r="X130" s="1"/>
      <c r="Y130" s="1"/>
      <c r="Z130" s="105"/>
      <c r="AZ130" s="438" t="s">
        <v>373</v>
      </c>
      <c r="BA130" s="438" t="s">
        <v>245</v>
      </c>
    </row>
    <row r="131" spans="1:53">
      <c r="A131" s="3"/>
      <c r="B131" s="99"/>
      <c r="C131" s="205"/>
      <c r="D131" s="202"/>
      <c r="E131" s="99"/>
      <c r="F131" s="231" t="str">
        <f>IF(E130="☓","",IF($AV$10="",$F$28,$AV$10))</f>
        <v/>
      </c>
      <c r="G131" s="232"/>
      <c r="H131" s="231" t="str">
        <f>IF(G130="☓","",IF($AV$11="",$H$28,$AV$11))</f>
        <v/>
      </c>
      <c r="I131" s="232"/>
      <c r="J131" s="231" t="str">
        <f>IF(I130="☓","",IF($AV$12="",$J$28,$AV$12))</f>
        <v/>
      </c>
      <c r="K131" s="232"/>
      <c r="L131" s="231" t="str">
        <f>IF(K130="☓","",IF($AV$13="",$L$28,$AV$13))</f>
        <v/>
      </c>
      <c r="M131" s="232"/>
      <c r="N131" s="231" t="str">
        <f>IF(M130="☓","",IF($AV$14="",UPPER($N$28),$AV$14))</f>
        <v/>
      </c>
      <c r="O131" s="232"/>
      <c r="P131" s="231" t="str">
        <f>IF(O130="☓","",IF($AV$15="",$P$28,$AV$15))</f>
        <v/>
      </c>
      <c r="Q131" s="232"/>
      <c r="R131" s="231" t="str">
        <f>IF(Q130="☓","",IF($AV$16="",$R$28,$AV$16))</f>
        <v/>
      </c>
      <c r="S131" s="232"/>
      <c r="T131" s="233" t="str">
        <f>IF(S130="☓","",IF($AV$17="",$T$28,$AV$17))</f>
        <v/>
      </c>
      <c r="U131" s="1"/>
      <c r="V131" s="1"/>
      <c r="W131" s="1"/>
      <c r="X131" s="1"/>
      <c r="Y131" s="1"/>
      <c r="Z131" s="105"/>
      <c r="AZ131" s="438" t="s">
        <v>512</v>
      </c>
      <c r="BA131" s="438" t="s">
        <v>245</v>
      </c>
    </row>
    <row r="132" spans="1:53">
      <c r="A132" s="3"/>
      <c r="B132" s="1" t="s">
        <v>573</v>
      </c>
      <c r="C132" s="1"/>
      <c r="D132" s="1"/>
      <c r="E132" s="1"/>
      <c r="F132" s="1"/>
      <c r="G132" s="1"/>
      <c r="H132" s="1"/>
      <c r="I132" s="1"/>
      <c r="J132" s="1"/>
      <c r="K132" s="1"/>
      <c r="L132" s="1"/>
      <c r="M132" s="1"/>
      <c r="N132" s="1"/>
      <c r="O132" s="1"/>
      <c r="P132" s="1"/>
      <c r="Q132" s="1"/>
      <c r="R132" s="1"/>
      <c r="S132" s="1"/>
      <c r="T132" s="1"/>
      <c r="U132" s="1"/>
      <c r="V132" s="1"/>
      <c r="W132" s="1"/>
      <c r="X132" s="1"/>
      <c r="Y132" s="1"/>
      <c r="Z132" s="105"/>
      <c r="AZ132" s="438" t="s">
        <v>451</v>
      </c>
      <c r="BA132" s="438" t="s">
        <v>245</v>
      </c>
    </row>
    <row r="133" spans="1:53">
      <c r="A133" s="3"/>
      <c r="B133" s="1"/>
      <c r="C133" s="1"/>
      <c r="D133" s="1"/>
      <c r="E133" s="1"/>
      <c r="F133" s="1"/>
      <c r="G133" s="1"/>
      <c r="H133" s="1"/>
      <c r="I133" s="1"/>
      <c r="J133" s="1"/>
      <c r="K133" s="1"/>
      <c r="L133" s="1"/>
      <c r="M133" s="1"/>
      <c r="N133" s="1"/>
      <c r="O133" s="1"/>
      <c r="P133" s="1"/>
      <c r="Q133" s="1"/>
      <c r="R133" s="1"/>
      <c r="S133" s="1"/>
      <c r="T133" s="1"/>
      <c r="U133" s="1"/>
      <c r="V133" s="1"/>
      <c r="W133" s="1"/>
      <c r="X133" s="1"/>
      <c r="Y133" s="1"/>
      <c r="Z133" s="105"/>
      <c r="AZ133" s="438" t="s">
        <v>374</v>
      </c>
      <c r="BA133" s="438" t="s">
        <v>247</v>
      </c>
    </row>
    <row r="134" spans="1:53">
      <c r="A134" s="194" t="str">
        <f>IF(B134="","","配列長")</f>
        <v/>
      </c>
      <c r="B134" s="195" t="str">
        <f>IF($D$15&gt;=Z134,"NO."&amp;Z134,"")</f>
        <v/>
      </c>
      <c r="C134" s="56"/>
      <c r="D134" s="56"/>
      <c r="E134" s="56"/>
      <c r="F134" s="210"/>
      <c r="G134" s="210"/>
      <c r="H134" s="191"/>
      <c r="I134" s="191"/>
      <c r="J134" s="56"/>
      <c r="K134" s="56"/>
      <c r="L134" s="191"/>
      <c r="M134" s="191"/>
      <c r="N134" s="191"/>
      <c r="O134" s="191"/>
      <c r="P134" s="191"/>
      <c r="Q134" s="191"/>
      <c r="R134" s="191"/>
      <c r="S134" s="191"/>
      <c r="T134" s="191"/>
      <c r="U134" s="191"/>
      <c r="V134" s="191"/>
      <c r="W134" s="191"/>
      <c r="X134" s="191"/>
      <c r="Y134" s="191"/>
      <c r="Z134" s="234">
        <v>7</v>
      </c>
      <c r="AZ134" s="438" t="s">
        <v>513</v>
      </c>
      <c r="BA134" s="438" t="s">
        <v>247</v>
      </c>
    </row>
    <row r="135" spans="1:53">
      <c r="A135" s="3"/>
      <c r="B135" s="1"/>
      <c r="C135" s="1"/>
      <c r="D135" s="1"/>
      <c r="E135" s="1"/>
      <c r="F135" s="1"/>
      <c r="G135" s="1"/>
      <c r="H135" s="1"/>
      <c r="I135" s="1"/>
      <c r="J135" s="1"/>
      <c r="K135" s="1"/>
      <c r="L135" s="1"/>
      <c r="M135" s="1"/>
      <c r="N135" s="1"/>
      <c r="O135" s="1"/>
      <c r="P135" s="1"/>
      <c r="Q135" s="1"/>
      <c r="R135" s="1"/>
      <c r="S135" s="1"/>
      <c r="T135" s="1"/>
      <c r="U135" s="1"/>
      <c r="V135" s="1"/>
      <c r="W135" s="1"/>
      <c r="X135" s="1"/>
      <c r="Y135" s="1"/>
      <c r="Z135" s="105"/>
      <c r="AZ135" s="438" t="s">
        <v>452</v>
      </c>
      <c r="BA135" s="438" t="s">
        <v>247</v>
      </c>
    </row>
    <row r="136" spans="1:53">
      <c r="A136" s="3"/>
      <c r="B136" s="731" t="s">
        <v>572</v>
      </c>
      <c r="C136" s="731"/>
      <c r="D136" s="732" t="str">
        <f>IF(B134="","",$D$18)</f>
        <v/>
      </c>
      <c r="E136" s="732"/>
      <c r="F136" s="732"/>
      <c r="G136" s="1"/>
      <c r="H136" s="1"/>
      <c r="I136" s="1"/>
      <c r="J136" s="1"/>
      <c r="K136" s="1"/>
      <c r="L136" s="1"/>
      <c r="M136" s="1"/>
      <c r="N136" s="1"/>
      <c r="O136" s="1"/>
      <c r="P136" s="1"/>
      <c r="Q136" s="1"/>
      <c r="R136" s="1"/>
      <c r="S136" s="1"/>
      <c r="T136" s="1"/>
      <c r="U136" s="1"/>
      <c r="V136" s="1"/>
      <c r="W136" s="1"/>
      <c r="X136" s="1"/>
      <c r="Y136" s="1"/>
      <c r="Z136" s="105"/>
      <c r="AZ136" s="438" t="s">
        <v>375</v>
      </c>
      <c r="BA136" s="438" t="s">
        <v>249</v>
      </c>
    </row>
    <row r="137" spans="1:53">
      <c r="A137" s="3"/>
      <c r="B137" s="711" t="s">
        <v>2</v>
      </c>
      <c r="C137" s="712"/>
      <c r="D137" s="733"/>
      <c r="E137" s="733"/>
      <c r="F137" s="733"/>
      <c r="G137" s="1"/>
      <c r="H137" s="1"/>
      <c r="I137" s="1"/>
      <c r="J137" s="1"/>
      <c r="K137" s="1"/>
      <c r="L137" s="1"/>
      <c r="M137" s="1"/>
      <c r="N137" s="1"/>
      <c r="O137" s="1"/>
      <c r="P137" s="1"/>
      <c r="Q137" s="1"/>
      <c r="R137" s="1"/>
      <c r="S137" s="1"/>
      <c r="T137" s="1"/>
      <c r="U137" s="1"/>
      <c r="V137" s="1"/>
      <c r="W137" s="1"/>
      <c r="X137" s="1"/>
      <c r="Y137" s="1"/>
      <c r="Z137" s="105"/>
      <c r="AZ137" s="438" t="s">
        <v>514</v>
      </c>
      <c r="BA137" s="438" t="s">
        <v>249</v>
      </c>
    </row>
    <row r="138" spans="1:53">
      <c r="A138" s="3"/>
      <c r="B138" s="711" t="s">
        <v>130</v>
      </c>
      <c r="C138" s="712"/>
      <c r="D138" s="713"/>
      <c r="E138" s="714"/>
      <c r="F138" s="715"/>
      <c r="G138" s="1"/>
      <c r="H138" s="1"/>
      <c r="I138" s="1"/>
      <c r="J138" s="1"/>
      <c r="K138" s="1"/>
      <c r="L138" s="1"/>
      <c r="M138" s="1"/>
      <c r="N138" s="1"/>
      <c r="O138" s="1"/>
      <c r="P138" s="1"/>
      <c r="Q138" s="1"/>
      <c r="R138" s="1"/>
      <c r="S138" s="1"/>
      <c r="T138" s="1"/>
      <c r="U138" s="1"/>
      <c r="V138" s="1"/>
      <c r="W138" s="3"/>
      <c r="X138" s="3"/>
      <c r="Y138" s="1"/>
      <c r="Z138" s="105"/>
      <c r="AZ138" s="438" t="s">
        <v>453</v>
      </c>
      <c r="BA138" s="438" t="s">
        <v>249</v>
      </c>
    </row>
    <row r="139" spans="1:53">
      <c r="A139" s="3"/>
      <c r="B139" s="711" t="s">
        <v>131</v>
      </c>
      <c r="C139" s="712"/>
      <c r="D139" s="713"/>
      <c r="E139" s="714"/>
      <c r="F139" s="715"/>
      <c r="G139" s="1"/>
      <c r="H139" s="1"/>
      <c r="I139" s="1"/>
      <c r="J139" s="1"/>
      <c r="K139" s="1"/>
      <c r="L139" s="1"/>
      <c r="M139" s="1"/>
      <c r="N139" s="1"/>
      <c r="O139" s="1"/>
      <c r="P139" s="1"/>
      <c r="Q139" s="1"/>
      <c r="R139" s="1"/>
      <c r="S139" s="1"/>
      <c r="T139" s="1"/>
      <c r="U139" s="207"/>
      <c r="V139" s="207"/>
      <c r="W139" s="11"/>
      <c r="X139" s="11"/>
      <c r="Y139" s="1"/>
      <c r="Z139" s="105"/>
      <c r="AZ139" s="438" t="s">
        <v>376</v>
      </c>
      <c r="BA139" s="438" t="s">
        <v>251</v>
      </c>
    </row>
    <row r="140" spans="1:53" ht="13.5" customHeight="1">
      <c r="A140" s="3"/>
      <c r="B140" s="716" t="s">
        <v>626</v>
      </c>
      <c r="C140" s="717"/>
      <c r="D140" s="722"/>
      <c r="E140" s="723"/>
      <c r="F140" s="723"/>
      <c r="G140" s="723"/>
      <c r="H140" s="723"/>
      <c r="I140" s="723"/>
      <c r="J140" s="723"/>
      <c r="K140" s="723"/>
      <c r="L140" s="723"/>
      <c r="M140" s="723"/>
      <c r="N140" s="723"/>
      <c r="O140" s="723"/>
      <c r="P140" s="723"/>
      <c r="Q140" s="723"/>
      <c r="R140" s="723"/>
      <c r="S140" s="723"/>
      <c r="T140" s="724"/>
      <c r="U140" s="208"/>
      <c r="V140" s="208"/>
      <c r="W140" s="11"/>
      <c r="X140" s="11"/>
      <c r="Y140" s="1"/>
      <c r="Z140" s="105"/>
      <c r="AZ140" s="438" t="s">
        <v>454</v>
      </c>
      <c r="BA140" s="438" t="s">
        <v>251</v>
      </c>
    </row>
    <row r="141" spans="1:53">
      <c r="A141" s="107"/>
      <c r="B141" s="718"/>
      <c r="C141" s="719"/>
      <c r="D141" s="725"/>
      <c r="E141" s="726"/>
      <c r="F141" s="726"/>
      <c r="G141" s="726"/>
      <c r="H141" s="726"/>
      <c r="I141" s="726"/>
      <c r="J141" s="726"/>
      <c r="K141" s="726"/>
      <c r="L141" s="726"/>
      <c r="M141" s="726"/>
      <c r="N141" s="726"/>
      <c r="O141" s="726"/>
      <c r="P141" s="726"/>
      <c r="Q141" s="726"/>
      <c r="R141" s="726"/>
      <c r="S141" s="726"/>
      <c r="T141" s="727"/>
      <c r="U141" s="209"/>
      <c r="V141" s="209"/>
      <c r="W141" s="11"/>
      <c r="X141" s="11"/>
      <c r="Y141" s="107"/>
      <c r="Z141" s="110"/>
      <c r="AZ141" s="438" t="s">
        <v>559</v>
      </c>
      <c r="BA141" s="438" t="s">
        <v>251</v>
      </c>
    </row>
    <row r="142" spans="1:53">
      <c r="A142" s="3"/>
      <c r="B142" s="720"/>
      <c r="C142" s="721"/>
      <c r="D142" s="728"/>
      <c r="E142" s="729"/>
      <c r="F142" s="729"/>
      <c r="G142" s="729"/>
      <c r="H142" s="729"/>
      <c r="I142" s="729"/>
      <c r="J142" s="729"/>
      <c r="K142" s="729"/>
      <c r="L142" s="729"/>
      <c r="M142" s="729"/>
      <c r="N142" s="729"/>
      <c r="O142" s="729"/>
      <c r="P142" s="729"/>
      <c r="Q142" s="729"/>
      <c r="R142" s="729"/>
      <c r="S142" s="729"/>
      <c r="T142" s="730"/>
      <c r="U142" s="1"/>
      <c r="V142" s="1"/>
      <c r="W142" s="1"/>
      <c r="X142" s="1"/>
      <c r="Y142" s="1"/>
      <c r="Z142" s="105"/>
      <c r="AZ142" s="438" t="s">
        <v>377</v>
      </c>
      <c r="BA142" s="438" t="s">
        <v>253</v>
      </c>
    </row>
    <row r="143" spans="1:53">
      <c r="A143" s="3"/>
      <c r="B143" s="710" t="s">
        <v>9</v>
      </c>
      <c r="C143" s="710"/>
      <c r="D143" s="1" t="str">
        <f>"5'末端："&amp;""&amp;LEN(D138)&amp;""&amp;"bp"</f>
        <v>5'末端：0bp</v>
      </c>
      <c r="E143" s="1"/>
      <c r="F143" s="1" t="str">
        <f>"3'末端："&amp;""&amp;LEN(D139)&amp;""&amp;"bp"</f>
        <v>3'末端：0bp</v>
      </c>
      <c r="G143" s="1"/>
      <c r="H143" s="1" t="str">
        <f>IF(D140="","コード配列：","コード配列："&amp;'コドン変換用シート (一括)'!AF10&amp;""&amp;"bp ("&amp;'コドン変換用シート (一括)'!AG10&amp;""&amp;"AA)")</f>
        <v>コード配列：</v>
      </c>
      <c r="I143" s="1"/>
      <c r="J143" s="1"/>
      <c r="K143" s="1"/>
      <c r="L143" s="1" t="str">
        <f>IFERROR("合計："&amp;LEN(D138)+LEN(D139)+'コドン変換用シート (一括)'!AF10&amp;""&amp;"bp","")</f>
        <v/>
      </c>
      <c r="M143" s="1"/>
      <c r="N143" s="1"/>
      <c r="O143" s="1"/>
      <c r="P143" s="1"/>
      <c r="Q143" s="1"/>
      <c r="R143" s="1"/>
      <c r="S143" s="1"/>
      <c r="T143" s="1"/>
      <c r="U143" s="107"/>
      <c r="V143" s="107"/>
      <c r="W143" s="107"/>
      <c r="X143" s="1"/>
      <c r="Y143" s="1"/>
      <c r="Z143" s="105"/>
      <c r="AZ143" s="438" t="s">
        <v>515</v>
      </c>
      <c r="BA143" s="438" t="s">
        <v>253</v>
      </c>
    </row>
    <row r="144" spans="1:53">
      <c r="A144" s="3"/>
      <c r="B144" s="107"/>
      <c r="C144" s="107"/>
      <c r="D144" s="107"/>
      <c r="E144" s="107"/>
      <c r="F144" s="107"/>
      <c r="G144" s="107"/>
      <c r="H144" s="107"/>
      <c r="I144" s="107"/>
      <c r="J144" s="107"/>
      <c r="K144" s="107"/>
      <c r="L144" s="107"/>
      <c r="M144" s="107"/>
      <c r="N144" s="107"/>
      <c r="O144" s="107"/>
      <c r="P144" s="107"/>
      <c r="Q144" s="107"/>
      <c r="R144" s="107"/>
      <c r="S144" s="107"/>
      <c r="T144" s="107"/>
      <c r="U144" s="1"/>
      <c r="V144" s="1"/>
      <c r="W144" s="1"/>
      <c r="X144" s="107"/>
      <c r="Y144" s="1"/>
      <c r="Z144" s="105"/>
      <c r="AZ144" s="438" t="s">
        <v>455</v>
      </c>
      <c r="BA144" s="438" t="s">
        <v>253</v>
      </c>
    </row>
    <row r="145" spans="1:53">
      <c r="A145" s="3"/>
      <c r="B145" s="199" t="s">
        <v>566</v>
      </c>
      <c r="C145" s="203"/>
      <c r="D145" s="201"/>
      <c r="E145" s="199" t="s">
        <v>568</v>
      </c>
      <c r="F145" s="206" t="str">
        <f>IF($F$25="","",IFERROR(VLOOKUP($F$44,$BC$2:$BD$80,2,FALSE),$F$25))</f>
        <v>Kpn I</v>
      </c>
      <c r="G145" s="296" t="str">
        <f>IF($H$25="","","○")</f>
        <v/>
      </c>
      <c r="H145" s="102" t="str">
        <f>IF(G145="☓","",IF($H$25="","",IFERROR(VLOOKUP(H146,$BC$2:$BD$80,2,FALSE),$H$25)))</f>
        <v/>
      </c>
      <c r="I145" s="296" t="str">
        <f>IF($J$25="","","○")</f>
        <v/>
      </c>
      <c r="J145" s="102" t="str">
        <f>IF(I145="☓","",IF($J$25="","",IFERROR(VLOOKUP(J146,$BC$2:$BD$80,2,FALSE),$J$25)))</f>
        <v/>
      </c>
      <c r="K145" s="296" t="str">
        <f>IF($L$25="","","○")</f>
        <v/>
      </c>
      <c r="L145" s="102" t="str">
        <f>IF(K145="☓","",IF($L$25="","",IFERROR(VLOOKUP(L146,$BC$2:$BD$80,2,FALSE),$L$25)))</f>
        <v/>
      </c>
      <c r="M145" s="296" t="str">
        <f>IF($N$25="","","○")</f>
        <v/>
      </c>
      <c r="N145" s="102" t="str">
        <f>IF(M145="☓","",IF($N$25="","",IFERROR(VLOOKUP(N146,$BC$2:$BD$80,2,FALSE),$N$25)))</f>
        <v/>
      </c>
      <c r="O145" s="296" t="str">
        <f>IF($P$25="","","○")</f>
        <v/>
      </c>
      <c r="P145" s="102" t="str">
        <f>IF(O145="☓","",IF($P$25="","",IFERROR(VLOOKUP(P146,$BC$2:$BD$80,2,FALSE),$P$25)))</f>
        <v/>
      </c>
      <c r="Q145" s="296" t="str">
        <f>IF($R$25="","","○")</f>
        <v/>
      </c>
      <c r="R145" s="102" t="str">
        <f>IF(Q145="☓","",IF($R$25="","",IFERROR(VLOOKUP(R146,$BC$2:$BD$80,2,FALSE),$R$25)))</f>
        <v/>
      </c>
      <c r="S145" s="296" t="str">
        <f>IF($T$25="","","○")</f>
        <v/>
      </c>
      <c r="T145" s="211" t="str">
        <f>IF(S145="☓","",IF($T$25="","",IFERROR(VLOOKUP(T146,$BC$2:$BD$80,2,FALSE),$T$25)))</f>
        <v/>
      </c>
      <c r="U145" s="107"/>
      <c r="V145" s="107"/>
      <c r="W145" s="107"/>
      <c r="X145" s="1"/>
      <c r="Y145" s="1"/>
      <c r="Z145" s="105"/>
      <c r="AZ145" s="438" t="s">
        <v>378</v>
      </c>
      <c r="BA145" s="438" t="s">
        <v>255</v>
      </c>
    </row>
    <row r="146" spans="1:53">
      <c r="A146" s="3"/>
      <c r="B146" s="204"/>
      <c r="C146" s="107"/>
      <c r="D146" s="110"/>
      <c r="E146" s="104"/>
      <c r="F146" s="229" t="s">
        <v>628</v>
      </c>
      <c r="G146" s="230"/>
      <c r="H146" s="231" t="str">
        <f>IF(G145="☓","",IF($AV$3="",$H$26,$AV$3))</f>
        <v/>
      </c>
      <c r="I146" s="232"/>
      <c r="J146" s="231" t="str">
        <f>IF(I145="☓","",IF($AV$4="",$J$26,$AV$4))</f>
        <v/>
      </c>
      <c r="K146" s="232"/>
      <c r="L146" s="231" t="str">
        <f>IF(K145="☓","",IF($AV$5="",$L$26,$AV$5))</f>
        <v/>
      </c>
      <c r="M146" s="232"/>
      <c r="N146" s="231" t="str">
        <f>IF(M145="☓","",IF($AV$6="",$N$26,$AV$6))</f>
        <v/>
      </c>
      <c r="O146" s="232"/>
      <c r="P146" s="231" t="str">
        <f>IF(O145="☓","",IF($AV$7="",$P$26,$AV$7))</f>
        <v/>
      </c>
      <c r="Q146" s="232"/>
      <c r="R146" s="231" t="str">
        <f>IF(Q145="☓","",IF($AV$8="",$R$26,$AV$8))</f>
        <v/>
      </c>
      <c r="S146" s="232"/>
      <c r="T146" s="233" t="str">
        <f>IF(S145="☓","",IF($AV$9="",$T$26,$AV$9))</f>
        <v/>
      </c>
      <c r="U146" s="1"/>
      <c r="V146" s="1"/>
      <c r="W146" s="1"/>
      <c r="X146" s="1"/>
      <c r="Y146" s="1"/>
      <c r="Z146" s="105"/>
      <c r="AZ146" s="438" t="s">
        <v>516</v>
      </c>
      <c r="BA146" s="438" t="s">
        <v>255</v>
      </c>
    </row>
    <row r="147" spans="1:53">
      <c r="A147" s="3"/>
      <c r="B147" s="104"/>
      <c r="C147" s="3"/>
      <c r="D147" s="105"/>
      <c r="E147" s="296" t="str">
        <f>IF($F$27="","","○")</f>
        <v/>
      </c>
      <c r="F147" s="102" t="str">
        <f>IF(E147="☓","",IF($F$27="","",IFERROR(VLOOKUP(F148,$BC$2:$BD$80,2,FALSE),$F$27)))</f>
        <v/>
      </c>
      <c r="G147" s="296" t="str">
        <f>IF($H$27="","","○")</f>
        <v/>
      </c>
      <c r="H147" s="102" t="str">
        <f>IF(G147="☓","",IF($H$27="","",IFERROR(VLOOKUP(H148,$BC$2:$BD$80,2,FALSE),$H$27)))</f>
        <v/>
      </c>
      <c r="I147" s="296" t="str">
        <f>IF($J$27="","","○")</f>
        <v/>
      </c>
      <c r="J147" s="102" t="str">
        <f>IF(I147="☓","",IF($J$27="","",IFERROR(VLOOKUP(J148,$BC$2:$BD$80,2,FALSE),$J$27)))</f>
        <v/>
      </c>
      <c r="K147" s="296" t="str">
        <f>IF($L$27="","","○")</f>
        <v/>
      </c>
      <c r="L147" s="102" t="str">
        <f>IF(K147="☓","",IF($L$27="","",IFERROR(VLOOKUP(L148,$BC$2:$BD$80,2,FALSE),$L$27)))</f>
        <v/>
      </c>
      <c r="M147" s="296" t="str">
        <f>IF($N$27="","","○")</f>
        <v/>
      </c>
      <c r="N147" s="102" t="str">
        <f>IF(M147="☓","",IF($N$27="","",IFERROR(VLOOKUP(N148,$BC$2:$BD$80,2,FALSE),$N$27)))</f>
        <v/>
      </c>
      <c r="O147" s="296" t="str">
        <f>IF($P$27="","","○")</f>
        <v/>
      </c>
      <c r="P147" s="102" t="str">
        <f>IF(O147="☓","",IF($P$27="","",IFERROR(VLOOKUP(P148,$BC$2:$BD$80,2,FALSE),$P$27)))</f>
        <v/>
      </c>
      <c r="Q147" s="296" t="str">
        <f>IF($R$27="","","○")</f>
        <v/>
      </c>
      <c r="R147" s="102" t="str">
        <f>IF(Q147="☓","",IF($R$27="","",IFERROR(VLOOKUP(R148,$BC$2:$BD$80,2,FALSE),$R$27)))</f>
        <v/>
      </c>
      <c r="S147" s="296" t="str">
        <f>IF($T$27="","","○")</f>
        <v/>
      </c>
      <c r="T147" s="211" t="str">
        <f>IF(S147="☓","",IF($T$27="","",IFERROR(VLOOKUP(T148,$BC$2:$BD$80,2,FALSE),$T$27)))</f>
        <v/>
      </c>
      <c r="U147" s="1"/>
      <c r="V147" s="1"/>
      <c r="W147" s="1"/>
      <c r="X147" s="1"/>
      <c r="Y147" s="1"/>
      <c r="Z147" s="105"/>
      <c r="AZ147" s="438" t="s">
        <v>456</v>
      </c>
      <c r="BA147" s="438" t="s">
        <v>255</v>
      </c>
    </row>
    <row r="148" spans="1:53">
      <c r="A148" s="3"/>
      <c r="B148" s="99"/>
      <c r="C148" s="205"/>
      <c r="D148" s="202"/>
      <c r="E148" s="99"/>
      <c r="F148" s="231" t="str">
        <f>IF(E147="☓","",IF($AV$10="",$F$28,$AV$10))</f>
        <v/>
      </c>
      <c r="G148" s="232"/>
      <c r="H148" s="231" t="str">
        <f>IF(G147="☓","",IF($AV$11="",$H$28,$AV$11))</f>
        <v/>
      </c>
      <c r="I148" s="232"/>
      <c r="J148" s="231" t="str">
        <f>IF(I147="☓","",IF($AV$12="",$J$28,$AV$12))</f>
        <v/>
      </c>
      <c r="K148" s="232"/>
      <c r="L148" s="231" t="str">
        <f>IF(K147="☓","",IF($AV$13="",$L$28,$AV$13))</f>
        <v/>
      </c>
      <c r="M148" s="232"/>
      <c r="N148" s="231" t="str">
        <f>IF(M147="☓","",IF($AV$14="",UPPER($N$28),$AV$14))</f>
        <v/>
      </c>
      <c r="O148" s="232"/>
      <c r="P148" s="231" t="str">
        <f>IF(O147="☓","",IF($AV$15="",$P$28,$AV$15))</f>
        <v/>
      </c>
      <c r="Q148" s="232"/>
      <c r="R148" s="231" t="str">
        <f>IF(Q147="☓","",IF($AV$16="",$R$28,$AV$16))</f>
        <v/>
      </c>
      <c r="S148" s="232"/>
      <c r="T148" s="233" t="str">
        <f>IF(S147="☓","",IF($AV$17="",$T$28,$AV$17))</f>
        <v/>
      </c>
      <c r="U148" s="1"/>
      <c r="V148" s="1"/>
      <c r="W148" s="1"/>
      <c r="X148" s="1"/>
      <c r="Y148" s="1"/>
      <c r="Z148" s="105"/>
      <c r="AZ148" s="438" t="s">
        <v>379</v>
      </c>
      <c r="BA148" s="438" t="s">
        <v>181</v>
      </c>
    </row>
    <row r="149" spans="1:53">
      <c r="A149" s="3"/>
      <c r="B149" s="1" t="s">
        <v>573</v>
      </c>
      <c r="C149" s="1"/>
      <c r="D149" s="1"/>
      <c r="E149" s="1"/>
      <c r="F149" s="1"/>
      <c r="G149" s="1"/>
      <c r="H149" s="1"/>
      <c r="I149" s="1"/>
      <c r="J149" s="1"/>
      <c r="K149" s="1"/>
      <c r="L149" s="1"/>
      <c r="M149" s="1"/>
      <c r="N149" s="1"/>
      <c r="O149" s="1"/>
      <c r="P149" s="1"/>
      <c r="Q149" s="1"/>
      <c r="R149" s="1"/>
      <c r="S149" s="1"/>
      <c r="T149" s="1"/>
      <c r="U149" s="1"/>
      <c r="V149" s="1"/>
      <c r="W149" s="1"/>
      <c r="X149" s="1"/>
      <c r="Y149" s="1"/>
      <c r="Z149" s="105"/>
      <c r="AZ149" s="438" t="s">
        <v>457</v>
      </c>
      <c r="BA149" s="438" t="s">
        <v>181</v>
      </c>
    </row>
    <row r="150" spans="1:53">
      <c r="A150" s="3"/>
      <c r="B150" s="1"/>
      <c r="C150" s="1"/>
      <c r="D150" s="1"/>
      <c r="E150" s="1"/>
      <c r="F150" s="1"/>
      <c r="G150" s="1"/>
      <c r="H150" s="1"/>
      <c r="I150" s="1"/>
      <c r="J150" s="1"/>
      <c r="K150" s="1"/>
      <c r="L150" s="1"/>
      <c r="M150" s="1"/>
      <c r="N150" s="1"/>
      <c r="O150" s="1"/>
      <c r="P150" s="1"/>
      <c r="Q150" s="1"/>
      <c r="R150" s="1"/>
      <c r="S150" s="1"/>
      <c r="T150" s="1"/>
      <c r="U150" s="1"/>
      <c r="V150" s="1"/>
      <c r="W150" s="1"/>
      <c r="X150" s="1"/>
      <c r="Y150" s="1"/>
      <c r="Z150" s="105"/>
      <c r="AZ150" s="438" t="s">
        <v>380</v>
      </c>
      <c r="BA150" s="438" t="s">
        <v>207</v>
      </c>
    </row>
    <row r="151" spans="1:53">
      <c r="A151" s="194" t="str">
        <f>IF(B151="","","配列長")</f>
        <v/>
      </c>
      <c r="B151" s="195" t="str">
        <f>IF($D$15&gt;=Z151,"NO."&amp;Z151,"")</f>
        <v/>
      </c>
      <c r="C151" s="56"/>
      <c r="D151" s="56"/>
      <c r="E151" s="56"/>
      <c r="F151" s="210"/>
      <c r="G151" s="210"/>
      <c r="H151" s="191"/>
      <c r="I151" s="191"/>
      <c r="J151" s="56"/>
      <c r="K151" s="56"/>
      <c r="L151" s="191"/>
      <c r="M151" s="191"/>
      <c r="N151" s="191"/>
      <c r="O151" s="191"/>
      <c r="P151" s="191"/>
      <c r="Q151" s="191"/>
      <c r="R151" s="191"/>
      <c r="S151" s="191"/>
      <c r="T151" s="191"/>
      <c r="U151" s="191"/>
      <c r="V151" s="191"/>
      <c r="W151" s="191"/>
      <c r="X151" s="191"/>
      <c r="Y151" s="191"/>
      <c r="Z151" s="234">
        <v>8</v>
      </c>
      <c r="AZ151" s="438" t="s">
        <v>458</v>
      </c>
      <c r="BA151" s="438" t="s">
        <v>207</v>
      </c>
    </row>
    <row r="152" spans="1:53">
      <c r="A152" s="3"/>
      <c r="B152" s="1"/>
      <c r="C152" s="1"/>
      <c r="D152" s="1"/>
      <c r="E152" s="1"/>
      <c r="F152" s="1"/>
      <c r="G152" s="1"/>
      <c r="H152" s="1"/>
      <c r="I152" s="1"/>
      <c r="J152" s="1"/>
      <c r="K152" s="1"/>
      <c r="L152" s="1"/>
      <c r="M152" s="1"/>
      <c r="N152" s="1"/>
      <c r="O152" s="1"/>
      <c r="P152" s="1"/>
      <c r="Q152" s="1"/>
      <c r="R152" s="1"/>
      <c r="S152" s="1"/>
      <c r="T152" s="1"/>
      <c r="U152" s="1"/>
      <c r="V152" s="1"/>
      <c r="W152" s="1"/>
      <c r="X152" s="1"/>
      <c r="Y152" s="1"/>
      <c r="Z152" s="105"/>
      <c r="AZ152" s="438" t="s">
        <v>381</v>
      </c>
      <c r="BA152" s="438" t="s">
        <v>259</v>
      </c>
    </row>
    <row r="153" spans="1:53">
      <c r="A153" s="3"/>
      <c r="B153" s="731" t="s">
        <v>572</v>
      </c>
      <c r="C153" s="731"/>
      <c r="D153" s="732" t="str">
        <f>IF(B151="","",$D$18)</f>
        <v/>
      </c>
      <c r="E153" s="732"/>
      <c r="F153" s="732"/>
      <c r="G153" s="1"/>
      <c r="H153" s="1"/>
      <c r="I153" s="1"/>
      <c r="J153" s="1"/>
      <c r="K153" s="1"/>
      <c r="L153" s="1"/>
      <c r="M153" s="1"/>
      <c r="N153" s="1"/>
      <c r="O153" s="1"/>
      <c r="P153" s="1"/>
      <c r="Q153" s="1"/>
      <c r="R153" s="1"/>
      <c r="S153" s="1"/>
      <c r="T153" s="1"/>
      <c r="U153" s="1"/>
      <c r="V153" s="1"/>
      <c r="W153" s="1"/>
      <c r="X153" s="1"/>
      <c r="Y153" s="1"/>
      <c r="Z153" s="105"/>
      <c r="AZ153" s="438" t="s">
        <v>517</v>
      </c>
      <c r="BA153" s="438" t="s">
        <v>259</v>
      </c>
    </row>
    <row r="154" spans="1:53">
      <c r="A154" s="3"/>
      <c r="B154" s="711" t="s">
        <v>2</v>
      </c>
      <c r="C154" s="712"/>
      <c r="D154" s="733"/>
      <c r="E154" s="733"/>
      <c r="F154" s="733"/>
      <c r="G154" s="1"/>
      <c r="H154" s="1"/>
      <c r="I154" s="1"/>
      <c r="J154" s="1"/>
      <c r="K154" s="1"/>
      <c r="L154" s="1"/>
      <c r="M154" s="1"/>
      <c r="N154" s="1"/>
      <c r="O154" s="1"/>
      <c r="P154" s="1"/>
      <c r="Q154" s="1"/>
      <c r="R154" s="1"/>
      <c r="S154" s="1"/>
      <c r="T154" s="1"/>
      <c r="U154" s="1"/>
      <c r="V154" s="1"/>
      <c r="W154" s="1"/>
      <c r="X154" s="1"/>
      <c r="Y154" s="1"/>
      <c r="Z154" s="105"/>
      <c r="AZ154" s="438" t="s">
        <v>459</v>
      </c>
      <c r="BA154" s="438" t="s">
        <v>259</v>
      </c>
    </row>
    <row r="155" spans="1:53">
      <c r="A155" s="3"/>
      <c r="B155" s="711" t="s">
        <v>130</v>
      </c>
      <c r="C155" s="712"/>
      <c r="D155" s="713"/>
      <c r="E155" s="714"/>
      <c r="F155" s="715"/>
      <c r="G155" s="1"/>
      <c r="H155" s="1"/>
      <c r="I155" s="1"/>
      <c r="J155" s="1"/>
      <c r="K155" s="1"/>
      <c r="L155" s="1"/>
      <c r="M155" s="1"/>
      <c r="N155" s="1"/>
      <c r="O155" s="1"/>
      <c r="P155" s="1"/>
      <c r="Q155" s="1"/>
      <c r="R155" s="1"/>
      <c r="S155" s="1"/>
      <c r="T155" s="1"/>
      <c r="U155" s="1"/>
      <c r="V155" s="1"/>
      <c r="W155" s="3"/>
      <c r="X155" s="3"/>
      <c r="Y155" s="1"/>
      <c r="Z155" s="105"/>
      <c r="AZ155" s="438" t="s">
        <v>382</v>
      </c>
      <c r="BA155" s="438" t="s">
        <v>261</v>
      </c>
    </row>
    <row r="156" spans="1:53">
      <c r="A156" s="3"/>
      <c r="B156" s="711" t="s">
        <v>131</v>
      </c>
      <c r="C156" s="712"/>
      <c r="D156" s="713"/>
      <c r="E156" s="714"/>
      <c r="F156" s="715"/>
      <c r="G156" s="1"/>
      <c r="H156" s="1"/>
      <c r="I156" s="1"/>
      <c r="J156" s="1"/>
      <c r="K156" s="1"/>
      <c r="L156" s="1"/>
      <c r="M156" s="1"/>
      <c r="N156" s="1"/>
      <c r="O156" s="1"/>
      <c r="P156" s="1"/>
      <c r="Q156" s="1"/>
      <c r="R156" s="1"/>
      <c r="S156" s="1"/>
      <c r="T156" s="1"/>
      <c r="U156" s="207"/>
      <c r="V156" s="207"/>
      <c r="W156" s="11"/>
      <c r="X156" s="11"/>
      <c r="Y156" s="1"/>
      <c r="Z156" s="105"/>
      <c r="AZ156" s="239" t="s">
        <v>412</v>
      </c>
      <c r="BA156" s="438" t="s">
        <v>261</v>
      </c>
    </row>
    <row r="157" spans="1:53" ht="13.5" customHeight="1">
      <c r="A157" s="3"/>
      <c r="B157" s="716" t="s">
        <v>626</v>
      </c>
      <c r="C157" s="717"/>
      <c r="D157" s="722"/>
      <c r="E157" s="723"/>
      <c r="F157" s="723"/>
      <c r="G157" s="723"/>
      <c r="H157" s="723"/>
      <c r="I157" s="723"/>
      <c r="J157" s="723"/>
      <c r="K157" s="723"/>
      <c r="L157" s="723"/>
      <c r="M157" s="723"/>
      <c r="N157" s="723"/>
      <c r="O157" s="723"/>
      <c r="P157" s="723"/>
      <c r="Q157" s="723"/>
      <c r="R157" s="723"/>
      <c r="S157" s="723"/>
      <c r="T157" s="724"/>
      <c r="U157" s="208"/>
      <c r="V157" s="208"/>
      <c r="W157" s="11"/>
      <c r="X157" s="11"/>
      <c r="Y157" s="1"/>
      <c r="Z157" s="105"/>
      <c r="AZ157" s="438" t="s">
        <v>411</v>
      </c>
      <c r="BA157" s="438" t="s">
        <v>261</v>
      </c>
    </row>
    <row r="158" spans="1:53">
      <c r="A158" s="107"/>
      <c r="B158" s="718"/>
      <c r="C158" s="719"/>
      <c r="D158" s="725"/>
      <c r="E158" s="726"/>
      <c r="F158" s="726"/>
      <c r="G158" s="726"/>
      <c r="H158" s="726"/>
      <c r="I158" s="726"/>
      <c r="J158" s="726"/>
      <c r="K158" s="726"/>
      <c r="L158" s="726"/>
      <c r="M158" s="726"/>
      <c r="N158" s="726"/>
      <c r="O158" s="726"/>
      <c r="P158" s="726"/>
      <c r="Q158" s="726"/>
      <c r="R158" s="726"/>
      <c r="S158" s="726"/>
      <c r="T158" s="727"/>
      <c r="U158" s="209"/>
      <c r="V158" s="209"/>
      <c r="W158" s="11"/>
      <c r="X158" s="11"/>
      <c r="Y158" s="107"/>
      <c r="Z158" s="110"/>
      <c r="AZ158" s="438" t="s">
        <v>551</v>
      </c>
      <c r="BA158" s="438" t="s">
        <v>261</v>
      </c>
    </row>
    <row r="159" spans="1:53">
      <c r="A159" s="3"/>
      <c r="B159" s="720"/>
      <c r="C159" s="721"/>
      <c r="D159" s="728"/>
      <c r="E159" s="729"/>
      <c r="F159" s="729"/>
      <c r="G159" s="729"/>
      <c r="H159" s="729"/>
      <c r="I159" s="729"/>
      <c r="J159" s="729"/>
      <c r="K159" s="729"/>
      <c r="L159" s="729"/>
      <c r="M159" s="729"/>
      <c r="N159" s="729"/>
      <c r="O159" s="729"/>
      <c r="P159" s="729"/>
      <c r="Q159" s="729"/>
      <c r="R159" s="729"/>
      <c r="S159" s="729"/>
      <c r="T159" s="730"/>
      <c r="U159" s="1"/>
      <c r="V159" s="1"/>
      <c r="W159" s="1"/>
      <c r="X159" s="1"/>
      <c r="Y159" s="1"/>
      <c r="Z159" s="105"/>
      <c r="AZ159" s="438" t="s">
        <v>541</v>
      </c>
      <c r="BA159" s="438" t="s">
        <v>261</v>
      </c>
    </row>
    <row r="160" spans="1:53">
      <c r="A160" s="3"/>
      <c r="B160" s="710" t="s">
        <v>9</v>
      </c>
      <c r="C160" s="710"/>
      <c r="D160" s="1" t="str">
        <f>"5'末端："&amp;""&amp;LEN(D155)&amp;""&amp;"bp"</f>
        <v>5'末端：0bp</v>
      </c>
      <c r="E160" s="1"/>
      <c r="F160" s="1" t="str">
        <f>"3'末端："&amp;""&amp;LEN(D156)&amp;""&amp;"bp"</f>
        <v>3'末端：0bp</v>
      </c>
      <c r="G160" s="1"/>
      <c r="H160" s="1" t="str">
        <f>IF(D157="","コード配列：","コード配列："&amp;'コドン変換用シート (一括)'!AF11&amp;""&amp;"bp ("&amp;'コドン変換用シート (一括)'!AG11&amp;""&amp;"AA)")</f>
        <v>コード配列：</v>
      </c>
      <c r="I160" s="1"/>
      <c r="J160" s="1"/>
      <c r="K160" s="1"/>
      <c r="L160" s="1" t="str">
        <f>IFERROR("合計："&amp;LEN(D155)+LEN(D156)+'コドン変換用シート (一括)'!AF11&amp;""&amp;"bp","")</f>
        <v/>
      </c>
      <c r="M160" s="1"/>
      <c r="N160" s="1"/>
      <c r="O160" s="1"/>
      <c r="P160" s="1"/>
      <c r="Q160" s="1"/>
      <c r="R160" s="1"/>
      <c r="S160" s="1"/>
      <c r="T160" s="1"/>
      <c r="U160" s="107"/>
      <c r="V160" s="107"/>
      <c r="W160" s="107"/>
      <c r="X160" s="1"/>
      <c r="Y160" s="1"/>
      <c r="Z160" s="105"/>
      <c r="AZ160" s="438" t="s">
        <v>518</v>
      </c>
      <c r="BA160" s="438" t="s">
        <v>261</v>
      </c>
    </row>
    <row r="161" spans="1:53">
      <c r="A161" s="3"/>
      <c r="B161" s="107"/>
      <c r="C161" s="107"/>
      <c r="D161" s="107"/>
      <c r="E161" s="107"/>
      <c r="F161" s="107"/>
      <c r="G161" s="107"/>
      <c r="H161" s="107"/>
      <c r="I161" s="107"/>
      <c r="J161" s="107"/>
      <c r="K161" s="107"/>
      <c r="L161" s="107"/>
      <c r="M161" s="107"/>
      <c r="N161" s="107"/>
      <c r="O161" s="107"/>
      <c r="P161" s="107"/>
      <c r="Q161" s="107"/>
      <c r="R161" s="107"/>
      <c r="S161" s="107"/>
      <c r="T161" s="107"/>
      <c r="U161" s="1"/>
      <c r="V161" s="1"/>
      <c r="W161" s="1"/>
      <c r="X161" s="107"/>
      <c r="Y161" s="1"/>
      <c r="Z161" s="105"/>
      <c r="AZ161" s="438" t="s">
        <v>460</v>
      </c>
      <c r="BA161" s="438" t="s">
        <v>261</v>
      </c>
    </row>
    <row r="162" spans="1:53">
      <c r="A162" s="3"/>
      <c r="B162" s="199" t="s">
        <v>566</v>
      </c>
      <c r="C162" s="203"/>
      <c r="D162" s="201"/>
      <c r="E162" s="199" t="s">
        <v>568</v>
      </c>
      <c r="F162" s="206" t="str">
        <f>IF($F$25="","",IFERROR(VLOOKUP($F$44,$BC$2:$BD$80,2,FALSE),$F$25))</f>
        <v>Kpn I</v>
      </c>
      <c r="G162" s="296" t="str">
        <f>IF($H$25="","","○")</f>
        <v/>
      </c>
      <c r="H162" s="102" t="str">
        <f>IF(G162="☓","",IF($H$25="","",IFERROR(VLOOKUP(H163,$BC$2:$BD$80,2,FALSE),$H$25)))</f>
        <v/>
      </c>
      <c r="I162" s="296" t="str">
        <f>IF($J$25="","","○")</f>
        <v/>
      </c>
      <c r="J162" s="102" t="str">
        <f>IF(I162="☓","",IF($J$25="","",IFERROR(VLOOKUP(J163,$BC$2:$BD$80,2,FALSE),$J$25)))</f>
        <v/>
      </c>
      <c r="K162" s="296" t="str">
        <f>IF($L$25="","","○")</f>
        <v/>
      </c>
      <c r="L162" s="102" t="str">
        <f>IF(K162="☓","",IF($L$25="","",IFERROR(VLOOKUP(L163,$BC$2:$BD$80,2,FALSE),$L$25)))</f>
        <v/>
      </c>
      <c r="M162" s="296" t="str">
        <f>IF($N$25="","","○")</f>
        <v/>
      </c>
      <c r="N162" s="102" t="str">
        <f>IF(M162="☓","",IF($N$25="","",IFERROR(VLOOKUP(N163,$BC$2:$BD$80,2,FALSE),$N$25)))</f>
        <v/>
      </c>
      <c r="O162" s="296" t="str">
        <f>IF($P$25="","","○")</f>
        <v/>
      </c>
      <c r="P162" s="102" t="str">
        <f>IF(O162="☓","",IF($P$25="","",IFERROR(VLOOKUP(P163,$BC$2:$BD$80,2,FALSE),$P$25)))</f>
        <v/>
      </c>
      <c r="Q162" s="296" t="str">
        <f>IF($R$25="","","○")</f>
        <v/>
      </c>
      <c r="R162" s="102" t="str">
        <f>IF(Q162="☓","",IF($R$25="","",IFERROR(VLOOKUP(R163,$BC$2:$BD$80,2,FALSE),$R$25)))</f>
        <v/>
      </c>
      <c r="S162" s="296" t="str">
        <f>IF($T$25="","","○")</f>
        <v/>
      </c>
      <c r="T162" s="211" t="str">
        <f>IF(S162="☓","",IF($T$25="","",IFERROR(VLOOKUP(T163,$BC$2:$BD$80,2,FALSE),$T$25)))</f>
        <v/>
      </c>
      <c r="U162" s="107"/>
      <c r="V162" s="107"/>
      <c r="W162" s="107"/>
      <c r="X162" s="1"/>
      <c r="Y162" s="1"/>
      <c r="Z162" s="105"/>
      <c r="AZ162" s="438" t="s">
        <v>383</v>
      </c>
      <c r="BA162" s="438" t="s">
        <v>263</v>
      </c>
    </row>
    <row r="163" spans="1:53">
      <c r="A163" s="3"/>
      <c r="B163" s="204"/>
      <c r="C163" s="107"/>
      <c r="D163" s="110"/>
      <c r="E163" s="104"/>
      <c r="F163" s="229" t="s">
        <v>629</v>
      </c>
      <c r="G163" s="230"/>
      <c r="H163" s="231" t="str">
        <f>IF(G162="☓","",IF($AV$3="",$H$26,$AV$3))</f>
        <v/>
      </c>
      <c r="I163" s="232"/>
      <c r="J163" s="231" t="str">
        <f>IF(I162="☓","",IF($AV$4="",$J$26,$AV$4))</f>
        <v/>
      </c>
      <c r="K163" s="232"/>
      <c r="L163" s="231" t="str">
        <f>IF(K162="☓","",IF($AV$5="",$L$26,$AV$5))</f>
        <v/>
      </c>
      <c r="M163" s="232"/>
      <c r="N163" s="231" t="str">
        <f>IF(M162="☓","",IF($AV$6="",$N$26,$AV$6))</f>
        <v/>
      </c>
      <c r="O163" s="232"/>
      <c r="P163" s="231" t="str">
        <f>IF(O162="☓","",IF($AV$7="",$P$26,$AV$7))</f>
        <v/>
      </c>
      <c r="Q163" s="232"/>
      <c r="R163" s="231" t="str">
        <f>IF(Q162="☓","",IF($AV$8="",$R$26,$AV$8))</f>
        <v/>
      </c>
      <c r="S163" s="232"/>
      <c r="T163" s="233" t="str">
        <f>IF(S162="☓","",IF($AV$9="",$T$26,$AV$9))</f>
        <v/>
      </c>
      <c r="U163" s="1"/>
      <c r="V163" s="1"/>
      <c r="W163" s="1"/>
      <c r="X163" s="1"/>
      <c r="Y163" s="1"/>
      <c r="Z163" s="105"/>
      <c r="AZ163" s="438" t="s">
        <v>519</v>
      </c>
      <c r="BA163" s="438" t="s">
        <v>263</v>
      </c>
    </row>
    <row r="164" spans="1:53">
      <c r="A164" s="3"/>
      <c r="B164" s="104"/>
      <c r="C164" s="3"/>
      <c r="D164" s="105"/>
      <c r="E164" s="296" t="str">
        <f>IF($F$27="","","○")</f>
        <v/>
      </c>
      <c r="F164" s="102" t="str">
        <f>IF(E164="☓","",IF($F$27="","",IFERROR(VLOOKUP(F165,$BC$2:$BD$80,2,FALSE),$F$27)))</f>
        <v/>
      </c>
      <c r="G164" s="296" t="str">
        <f>IF($H$27="","","○")</f>
        <v/>
      </c>
      <c r="H164" s="102" t="str">
        <f>IF(G164="☓","",IF($H$27="","",IFERROR(VLOOKUP(H165,$BC$2:$BD$80,2,FALSE),$H$27)))</f>
        <v/>
      </c>
      <c r="I164" s="296" t="str">
        <f>IF($J$27="","","○")</f>
        <v/>
      </c>
      <c r="J164" s="102" t="str">
        <f>IF(I164="☓","",IF($J$27="","",IFERROR(VLOOKUP(J165,$BC$2:$BD$80,2,FALSE),$J$27)))</f>
        <v/>
      </c>
      <c r="K164" s="296" t="str">
        <f>IF($L$27="","","○")</f>
        <v/>
      </c>
      <c r="L164" s="102" t="str">
        <f>IF(K164="☓","",IF($L$27="","",IFERROR(VLOOKUP(L165,$BC$2:$BD$80,2,FALSE),$L$27)))</f>
        <v/>
      </c>
      <c r="M164" s="296" t="str">
        <f>IF($N$27="","","○")</f>
        <v/>
      </c>
      <c r="N164" s="102" t="str">
        <f>IF(M164="☓","",IF($N$27="","",IFERROR(VLOOKUP(N165,$BC$2:$BD$80,2,FALSE),$N$27)))</f>
        <v/>
      </c>
      <c r="O164" s="296" t="str">
        <f>IF($P$27="","","○")</f>
        <v/>
      </c>
      <c r="P164" s="102" t="str">
        <f>IF(O164="☓","",IF($P$27="","",IFERROR(VLOOKUP(P165,$BC$2:$BD$80,2,FALSE),$P$27)))</f>
        <v/>
      </c>
      <c r="Q164" s="296" t="str">
        <f>IF($R$27="","","○")</f>
        <v/>
      </c>
      <c r="R164" s="102" t="str">
        <f>IF(Q164="☓","",IF($R$27="","",IFERROR(VLOOKUP(R165,$BC$2:$BD$80,2,FALSE),$R$27)))</f>
        <v/>
      </c>
      <c r="S164" s="296" t="str">
        <f>IF($T$27="","","○")</f>
        <v/>
      </c>
      <c r="T164" s="211" t="str">
        <f>IF(S164="☓","",IF($T$27="","",IFERROR(VLOOKUP(T165,$BC$2:$BD$80,2,FALSE),$T$27)))</f>
        <v/>
      </c>
      <c r="U164" s="1"/>
      <c r="V164" s="1"/>
      <c r="W164" s="1"/>
      <c r="X164" s="1"/>
      <c r="Y164" s="1"/>
      <c r="Z164" s="105"/>
      <c r="AZ164" s="438" t="s">
        <v>461</v>
      </c>
      <c r="BA164" s="438" t="s">
        <v>263</v>
      </c>
    </row>
    <row r="165" spans="1:53">
      <c r="A165" s="3"/>
      <c r="B165" s="99"/>
      <c r="C165" s="205"/>
      <c r="D165" s="202"/>
      <c r="E165" s="99"/>
      <c r="F165" s="231" t="str">
        <f>IF(E164="☓","",IF($AV$10="",$F$28,$AV$10))</f>
        <v/>
      </c>
      <c r="G165" s="232"/>
      <c r="H165" s="231" t="str">
        <f>IF(G164="☓","",IF($AV$11="",$H$28,$AV$11))</f>
        <v/>
      </c>
      <c r="I165" s="232"/>
      <c r="J165" s="231" t="str">
        <f>IF(I164="☓","",IF($AV$12="",$J$28,$AV$12))</f>
        <v/>
      </c>
      <c r="K165" s="232"/>
      <c r="L165" s="231" t="str">
        <f>IF(K164="☓","",IF($AV$13="",$L$28,$AV$13))</f>
        <v/>
      </c>
      <c r="M165" s="232"/>
      <c r="N165" s="231" t="str">
        <f>IF(M164="☓","",IF($AV$14="",UPPER($N$28),$AV$14))</f>
        <v/>
      </c>
      <c r="O165" s="232"/>
      <c r="P165" s="231" t="str">
        <f>IF(O164="☓","",IF($AV$15="",$P$28,$AV$15))</f>
        <v/>
      </c>
      <c r="Q165" s="232"/>
      <c r="R165" s="231" t="str">
        <f>IF(Q164="☓","",IF($AV$16="",$R$28,$AV$16))</f>
        <v/>
      </c>
      <c r="S165" s="232"/>
      <c r="T165" s="233" t="str">
        <f>IF(S164="☓","",IF($AV$17="",$T$28,$AV$17))</f>
        <v/>
      </c>
      <c r="U165" s="1"/>
      <c r="V165" s="1"/>
      <c r="W165" s="1"/>
      <c r="X165" s="1"/>
      <c r="Y165" s="1"/>
      <c r="Z165" s="105"/>
      <c r="AZ165" s="438" t="s">
        <v>384</v>
      </c>
      <c r="BA165" s="438" t="s">
        <v>265</v>
      </c>
    </row>
    <row r="166" spans="1:53">
      <c r="A166" s="3"/>
      <c r="B166" s="1" t="s">
        <v>573</v>
      </c>
      <c r="C166" s="1"/>
      <c r="D166" s="1"/>
      <c r="E166" s="1"/>
      <c r="F166" s="1"/>
      <c r="G166" s="1"/>
      <c r="H166" s="1"/>
      <c r="I166" s="1"/>
      <c r="J166" s="1"/>
      <c r="K166" s="1"/>
      <c r="L166" s="1"/>
      <c r="M166" s="1"/>
      <c r="N166" s="1"/>
      <c r="O166" s="1"/>
      <c r="P166" s="1"/>
      <c r="Q166" s="1"/>
      <c r="R166" s="1"/>
      <c r="S166" s="1"/>
      <c r="T166" s="1"/>
      <c r="U166" s="1"/>
      <c r="V166" s="1"/>
      <c r="W166" s="1"/>
      <c r="X166" s="1"/>
      <c r="Y166" s="1"/>
      <c r="Z166" s="105"/>
      <c r="AZ166" s="438" t="s">
        <v>462</v>
      </c>
      <c r="BA166" s="438" t="s">
        <v>265</v>
      </c>
    </row>
    <row r="167" spans="1:53">
      <c r="A167" s="3"/>
      <c r="B167" s="1"/>
      <c r="C167" s="1"/>
      <c r="D167" s="1"/>
      <c r="E167" s="1"/>
      <c r="F167" s="1"/>
      <c r="G167" s="1"/>
      <c r="H167" s="1"/>
      <c r="I167" s="1"/>
      <c r="J167" s="1"/>
      <c r="K167" s="1"/>
      <c r="L167" s="1"/>
      <c r="M167" s="1"/>
      <c r="N167" s="1"/>
      <c r="O167" s="1"/>
      <c r="P167" s="1"/>
      <c r="Q167" s="1"/>
      <c r="R167" s="1"/>
      <c r="S167" s="1"/>
      <c r="T167" s="1"/>
      <c r="U167" s="1"/>
      <c r="V167" s="1"/>
      <c r="W167" s="1"/>
      <c r="X167" s="1"/>
      <c r="Y167" s="1"/>
      <c r="Z167" s="105"/>
      <c r="AZ167" s="239" t="s">
        <v>658</v>
      </c>
      <c r="BA167" s="239" t="s">
        <v>263</v>
      </c>
    </row>
    <row r="168" spans="1:53">
      <c r="A168" s="194" t="str">
        <f>IF(B168="","","配列長")</f>
        <v/>
      </c>
      <c r="B168" s="195" t="str">
        <f>IF($D$15&gt;=Z168,"NO."&amp;Z168,"")</f>
        <v/>
      </c>
      <c r="C168" s="56"/>
      <c r="D168" s="56"/>
      <c r="E168" s="56"/>
      <c r="F168" s="210"/>
      <c r="G168" s="210"/>
      <c r="H168" s="191"/>
      <c r="I168" s="191"/>
      <c r="J168" s="56"/>
      <c r="K168" s="56"/>
      <c r="L168" s="191"/>
      <c r="M168" s="191"/>
      <c r="N168" s="191"/>
      <c r="O168" s="191"/>
      <c r="P168" s="191"/>
      <c r="Q168" s="191"/>
      <c r="R168" s="191"/>
      <c r="S168" s="191"/>
      <c r="T168" s="191"/>
      <c r="U168" s="191"/>
      <c r="V168" s="191"/>
      <c r="W168" s="191"/>
      <c r="X168" s="191"/>
      <c r="Y168" s="191"/>
      <c r="Z168" s="234">
        <v>9</v>
      </c>
      <c r="AZ168" s="239" t="s">
        <v>659</v>
      </c>
      <c r="BA168" s="239" t="s">
        <v>263</v>
      </c>
    </row>
    <row r="169" spans="1:53">
      <c r="A169" s="3"/>
      <c r="B169" s="1"/>
      <c r="C169" s="1"/>
      <c r="D169" s="1"/>
      <c r="E169" s="1"/>
      <c r="F169" s="1"/>
      <c r="G169" s="1"/>
      <c r="H169" s="1"/>
      <c r="I169" s="1"/>
      <c r="J169" s="1"/>
      <c r="K169" s="1"/>
      <c r="L169" s="1"/>
      <c r="M169" s="1"/>
      <c r="N169" s="1"/>
      <c r="O169" s="1"/>
      <c r="P169" s="1"/>
      <c r="Q169" s="1"/>
      <c r="R169" s="1"/>
      <c r="S169" s="1"/>
      <c r="T169" s="1"/>
      <c r="U169" s="1"/>
      <c r="V169" s="1"/>
      <c r="W169" s="1"/>
      <c r="X169" s="1"/>
      <c r="Y169" s="1"/>
      <c r="Z169" s="105"/>
      <c r="AZ169" s="438" t="s">
        <v>385</v>
      </c>
      <c r="BA169" s="438" t="s">
        <v>267</v>
      </c>
    </row>
    <row r="170" spans="1:53">
      <c r="A170" s="3"/>
      <c r="B170" s="731" t="s">
        <v>572</v>
      </c>
      <c r="C170" s="731"/>
      <c r="D170" s="732" t="str">
        <f>IF(B168="","",$D$18)</f>
        <v/>
      </c>
      <c r="E170" s="732"/>
      <c r="F170" s="732"/>
      <c r="G170" s="1"/>
      <c r="H170" s="1"/>
      <c r="I170" s="1"/>
      <c r="J170" s="1"/>
      <c r="K170" s="1"/>
      <c r="L170" s="1"/>
      <c r="M170" s="1"/>
      <c r="N170" s="1"/>
      <c r="O170" s="1"/>
      <c r="P170" s="1"/>
      <c r="Q170" s="1"/>
      <c r="R170" s="1"/>
      <c r="S170" s="1"/>
      <c r="T170" s="1"/>
      <c r="U170" s="1"/>
      <c r="V170" s="1"/>
      <c r="W170" s="1"/>
      <c r="X170" s="1"/>
      <c r="Y170" s="1"/>
      <c r="Z170" s="105"/>
      <c r="AZ170" s="438" t="s">
        <v>520</v>
      </c>
      <c r="BA170" s="438" t="s">
        <v>267</v>
      </c>
    </row>
    <row r="171" spans="1:53">
      <c r="A171" s="3"/>
      <c r="B171" s="711" t="s">
        <v>2</v>
      </c>
      <c r="C171" s="712"/>
      <c r="D171" s="733"/>
      <c r="E171" s="733"/>
      <c r="F171" s="733"/>
      <c r="G171" s="1"/>
      <c r="H171" s="1"/>
      <c r="I171" s="1"/>
      <c r="J171" s="1"/>
      <c r="K171" s="1"/>
      <c r="L171" s="1"/>
      <c r="M171" s="1"/>
      <c r="N171" s="1"/>
      <c r="O171" s="1"/>
      <c r="P171" s="1"/>
      <c r="Q171" s="1"/>
      <c r="R171" s="1"/>
      <c r="S171" s="1"/>
      <c r="T171" s="1"/>
      <c r="U171" s="1"/>
      <c r="V171" s="1"/>
      <c r="W171" s="1"/>
      <c r="X171" s="1"/>
      <c r="Y171" s="1"/>
      <c r="Z171" s="105"/>
      <c r="AZ171" s="438" t="s">
        <v>463</v>
      </c>
      <c r="BA171" s="438" t="s">
        <v>267</v>
      </c>
    </row>
    <row r="172" spans="1:53">
      <c r="A172" s="3"/>
      <c r="B172" s="711" t="s">
        <v>130</v>
      </c>
      <c r="C172" s="712"/>
      <c r="D172" s="713"/>
      <c r="E172" s="714"/>
      <c r="F172" s="715"/>
      <c r="G172" s="1"/>
      <c r="H172" s="1"/>
      <c r="I172" s="1"/>
      <c r="J172" s="1"/>
      <c r="K172" s="1"/>
      <c r="L172" s="1"/>
      <c r="M172" s="1"/>
      <c r="N172" s="1"/>
      <c r="O172" s="1"/>
      <c r="P172" s="1"/>
      <c r="Q172" s="1"/>
      <c r="R172" s="1"/>
      <c r="S172" s="1"/>
      <c r="T172" s="1"/>
      <c r="U172" s="1"/>
      <c r="V172" s="1"/>
      <c r="W172" s="3"/>
      <c r="X172" s="3"/>
      <c r="Y172" s="1"/>
      <c r="Z172" s="105"/>
      <c r="AZ172" s="239" t="s">
        <v>662</v>
      </c>
      <c r="BA172" s="239" t="s">
        <v>652</v>
      </c>
    </row>
    <row r="173" spans="1:53">
      <c r="A173" s="3"/>
      <c r="B173" s="711" t="s">
        <v>131</v>
      </c>
      <c r="C173" s="712"/>
      <c r="D173" s="713"/>
      <c r="E173" s="714"/>
      <c r="F173" s="715"/>
      <c r="G173" s="1"/>
      <c r="H173" s="1"/>
      <c r="I173" s="1"/>
      <c r="J173" s="1"/>
      <c r="K173" s="1"/>
      <c r="L173" s="1"/>
      <c r="M173" s="1"/>
      <c r="N173" s="1"/>
      <c r="O173" s="1"/>
      <c r="P173" s="1"/>
      <c r="Q173" s="1"/>
      <c r="R173" s="1"/>
      <c r="S173" s="1"/>
      <c r="T173" s="1"/>
      <c r="U173" s="207"/>
      <c r="V173" s="207"/>
      <c r="W173" s="11"/>
      <c r="X173" s="11"/>
      <c r="Y173" s="1"/>
      <c r="Z173" s="105"/>
      <c r="AZ173" s="239" t="s">
        <v>663</v>
      </c>
      <c r="BA173" s="239" t="s">
        <v>652</v>
      </c>
    </row>
    <row r="174" spans="1:53" ht="13.5" customHeight="1">
      <c r="A174" s="3"/>
      <c r="B174" s="716" t="s">
        <v>626</v>
      </c>
      <c r="C174" s="717"/>
      <c r="D174" s="722"/>
      <c r="E174" s="723"/>
      <c r="F174" s="723"/>
      <c r="G174" s="723"/>
      <c r="H174" s="723"/>
      <c r="I174" s="723"/>
      <c r="J174" s="723"/>
      <c r="K174" s="723"/>
      <c r="L174" s="723"/>
      <c r="M174" s="723"/>
      <c r="N174" s="723"/>
      <c r="O174" s="723"/>
      <c r="P174" s="723"/>
      <c r="Q174" s="723"/>
      <c r="R174" s="723"/>
      <c r="S174" s="723"/>
      <c r="T174" s="724"/>
      <c r="U174" s="208"/>
      <c r="V174" s="208"/>
      <c r="W174" s="11"/>
      <c r="X174" s="11"/>
      <c r="Y174" s="1"/>
      <c r="Z174" s="105"/>
      <c r="AZ174" s="438" t="s">
        <v>386</v>
      </c>
      <c r="BA174" s="438" t="s">
        <v>269</v>
      </c>
    </row>
    <row r="175" spans="1:53">
      <c r="A175" s="107"/>
      <c r="B175" s="718"/>
      <c r="C175" s="719"/>
      <c r="D175" s="725"/>
      <c r="E175" s="726"/>
      <c r="F175" s="726"/>
      <c r="G175" s="726"/>
      <c r="H175" s="726"/>
      <c r="I175" s="726"/>
      <c r="J175" s="726"/>
      <c r="K175" s="726"/>
      <c r="L175" s="726"/>
      <c r="M175" s="726"/>
      <c r="N175" s="726"/>
      <c r="O175" s="726"/>
      <c r="P175" s="726"/>
      <c r="Q175" s="726"/>
      <c r="R175" s="726"/>
      <c r="S175" s="726"/>
      <c r="T175" s="727"/>
      <c r="U175" s="209"/>
      <c r="V175" s="209"/>
      <c r="W175" s="11"/>
      <c r="X175" s="11"/>
      <c r="Y175" s="107"/>
      <c r="Z175" s="110"/>
      <c r="AZ175" s="438" t="s">
        <v>413</v>
      </c>
      <c r="BA175" s="438" t="s">
        <v>269</v>
      </c>
    </row>
    <row r="176" spans="1:53">
      <c r="A176" s="3"/>
      <c r="B176" s="720"/>
      <c r="C176" s="721"/>
      <c r="D176" s="728"/>
      <c r="E176" s="729"/>
      <c r="F176" s="729"/>
      <c r="G176" s="729"/>
      <c r="H176" s="729"/>
      <c r="I176" s="729"/>
      <c r="J176" s="729"/>
      <c r="K176" s="729"/>
      <c r="L176" s="729"/>
      <c r="M176" s="729"/>
      <c r="N176" s="729"/>
      <c r="O176" s="729"/>
      <c r="P176" s="729"/>
      <c r="Q176" s="729"/>
      <c r="R176" s="729"/>
      <c r="S176" s="729"/>
      <c r="T176" s="730"/>
      <c r="U176" s="1"/>
      <c r="V176" s="1"/>
      <c r="W176" s="1"/>
      <c r="X176" s="1"/>
      <c r="Y176" s="1"/>
      <c r="Z176" s="105"/>
      <c r="AZ176" s="438" t="s">
        <v>552</v>
      </c>
      <c r="BA176" s="438" t="s">
        <v>269</v>
      </c>
    </row>
    <row r="177" spans="1:53">
      <c r="A177" s="3"/>
      <c r="B177" s="710" t="s">
        <v>9</v>
      </c>
      <c r="C177" s="710"/>
      <c r="D177" s="1" t="str">
        <f>"5'末端："&amp;""&amp;LEN(D172)&amp;""&amp;"bp"</f>
        <v>5'末端：0bp</v>
      </c>
      <c r="E177" s="1"/>
      <c r="F177" s="1" t="str">
        <f>"3'末端："&amp;""&amp;LEN(D173)&amp;""&amp;"bp"</f>
        <v>3'末端：0bp</v>
      </c>
      <c r="G177" s="1"/>
      <c r="H177" s="1" t="str">
        <f>IF(D174="","コード配列：","コード配列："&amp;'コドン変換用シート (一括)'!AF12&amp;""&amp;"bp ("&amp;'コドン変換用シート (一括)'!AG12&amp;""&amp;"AA)")</f>
        <v>コード配列：</v>
      </c>
      <c r="I177" s="1"/>
      <c r="J177" s="1"/>
      <c r="K177" s="1"/>
      <c r="L177" s="1" t="str">
        <f>IFERROR("合計："&amp;LEN(D172)+LEN(D173)+'コドン変換用シート (一括)'!AF12&amp;""&amp;"bp","")</f>
        <v/>
      </c>
      <c r="M177" s="1"/>
      <c r="N177" s="1"/>
      <c r="O177" s="1"/>
      <c r="P177" s="1"/>
      <c r="Q177" s="1"/>
      <c r="R177" s="1"/>
      <c r="S177" s="1"/>
      <c r="T177" s="1"/>
      <c r="U177" s="107"/>
      <c r="V177" s="107"/>
      <c r="W177" s="107"/>
      <c r="X177" s="1"/>
      <c r="Y177" s="1"/>
      <c r="Z177" s="105"/>
      <c r="AZ177" s="438" t="s">
        <v>542</v>
      </c>
      <c r="BA177" s="438" t="s">
        <v>269</v>
      </c>
    </row>
    <row r="178" spans="1:53">
      <c r="A178" s="3"/>
      <c r="B178" s="107"/>
      <c r="C178" s="107"/>
      <c r="D178" s="107"/>
      <c r="E178" s="107"/>
      <c r="F178" s="107"/>
      <c r="G178" s="107"/>
      <c r="H178" s="107"/>
      <c r="I178" s="107"/>
      <c r="J178" s="107"/>
      <c r="K178" s="107"/>
      <c r="L178" s="107"/>
      <c r="M178" s="107"/>
      <c r="N178" s="107"/>
      <c r="O178" s="107"/>
      <c r="P178" s="107"/>
      <c r="Q178" s="107"/>
      <c r="R178" s="107"/>
      <c r="S178" s="107"/>
      <c r="T178" s="107"/>
      <c r="U178" s="1"/>
      <c r="V178" s="1"/>
      <c r="W178" s="1"/>
      <c r="X178" s="107"/>
      <c r="Y178" s="1"/>
      <c r="Z178" s="105"/>
      <c r="AZ178" s="438" t="s">
        <v>521</v>
      </c>
      <c r="BA178" s="438" t="s">
        <v>269</v>
      </c>
    </row>
    <row r="179" spans="1:53">
      <c r="A179" s="3"/>
      <c r="B179" s="199" t="s">
        <v>566</v>
      </c>
      <c r="C179" s="203"/>
      <c r="D179" s="201"/>
      <c r="E179" s="199" t="s">
        <v>568</v>
      </c>
      <c r="F179" s="206" t="str">
        <f>IF($F$25="","",IFERROR(VLOOKUP($F$44,$BC$2:$BD$80,2,FALSE),$F$25))</f>
        <v>Kpn I</v>
      </c>
      <c r="G179" s="296" t="str">
        <f>IF($H$25="","","○")</f>
        <v/>
      </c>
      <c r="H179" s="102" t="str">
        <f>IF(G179="☓","",IF($H$25="","",IFERROR(VLOOKUP(H180,$BC$2:$BD$80,2,FALSE),$H$25)))</f>
        <v/>
      </c>
      <c r="I179" s="296" t="str">
        <f>IF($J$25="","","○")</f>
        <v/>
      </c>
      <c r="J179" s="102" t="str">
        <f>IF(I179="☓","",IF($J$25="","",IFERROR(VLOOKUP(J180,$BC$2:$BD$80,2,FALSE),$J$25)))</f>
        <v/>
      </c>
      <c r="K179" s="296" t="str">
        <f>IF($L$25="","","○")</f>
        <v/>
      </c>
      <c r="L179" s="102" t="str">
        <f>IF(K179="☓","",IF($L$25="","",IFERROR(VLOOKUP(L180,$BC$2:$BD$80,2,FALSE),$L$25)))</f>
        <v/>
      </c>
      <c r="M179" s="296" t="str">
        <f>IF($N$25="","","○")</f>
        <v/>
      </c>
      <c r="N179" s="102" t="str">
        <f>IF(M179="☓","",IF($N$25="","",IFERROR(VLOOKUP(N180,$BC$2:$BD$80,2,FALSE),$N$25)))</f>
        <v/>
      </c>
      <c r="O179" s="296" t="str">
        <f>IF($P$25="","","○")</f>
        <v/>
      </c>
      <c r="P179" s="102" t="str">
        <f>IF(O179="☓","",IF($P$25="","",IFERROR(VLOOKUP(P180,$BC$2:$BD$80,2,FALSE),$P$25)))</f>
        <v/>
      </c>
      <c r="Q179" s="296" t="str">
        <f>IF($R$25="","","○")</f>
        <v/>
      </c>
      <c r="R179" s="102" t="str">
        <f>IF(Q179="☓","",IF($R$25="","",IFERROR(VLOOKUP(R180,$BC$2:$BD$80,2,FALSE),$R$25)))</f>
        <v/>
      </c>
      <c r="S179" s="296" t="str">
        <f>IF($T$25="","","○")</f>
        <v/>
      </c>
      <c r="T179" s="211" t="str">
        <f>IF(S179="☓","",IF($T$25="","",IFERROR(VLOOKUP(T180,$BC$2:$BD$80,2,FALSE),$T$25)))</f>
        <v/>
      </c>
      <c r="U179" s="107"/>
      <c r="V179" s="107"/>
      <c r="W179" s="107"/>
      <c r="X179" s="1"/>
      <c r="Y179" s="1"/>
      <c r="Z179" s="105"/>
      <c r="AZ179" s="438" t="s">
        <v>464</v>
      </c>
      <c r="BA179" s="438" t="s">
        <v>269</v>
      </c>
    </row>
    <row r="180" spans="1:53">
      <c r="A180" s="3"/>
      <c r="B180" s="204"/>
      <c r="C180" s="107"/>
      <c r="D180" s="110"/>
      <c r="E180" s="104"/>
      <c r="F180" s="229" t="s">
        <v>628</v>
      </c>
      <c r="G180" s="230"/>
      <c r="H180" s="231" t="str">
        <f>IF(G179="☓","",IF($AV$3="",$H$26,$AV$3))</f>
        <v/>
      </c>
      <c r="I180" s="232"/>
      <c r="J180" s="231" t="str">
        <f>IF(I179="☓","",IF($AV$4="",$J$26,$AV$4))</f>
        <v/>
      </c>
      <c r="K180" s="232"/>
      <c r="L180" s="231" t="str">
        <f>IF(K179="☓","",IF($AV$5="",$L$26,$AV$5))</f>
        <v/>
      </c>
      <c r="M180" s="232"/>
      <c r="N180" s="231" t="str">
        <f>IF(M179="☓","",IF($AV$6="",$N$26,$AV$6))</f>
        <v/>
      </c>
      <c r="O180" s="232"/>
      <c r="P180" s="231" t="str">
        <f>IF(O179="☓","",IF($AV$7="",$P$26,$AV$7))</f>
        <v/>
      </c>
      <c r="Q180" s="232"/>
      <c r="R180" s="231" t="str">
        <f>IF(Q179="☓","",IF($AV$8="",$R$26,$AV$8))</f>
        <v/>
      </c>
      <c r="S180" s="232"/>
      <c r="T180" s="233" t="str">
        <f>IF(S179="☓","",IF($AV$9="",$T$26,$AV$9))</f>
        <v/>
      </c>
      <c r="U180" s="1"/>
      <c r="V180" s="1"/>
      <c r="W180" s="1"/>
      <c r="X180" s="1"/>
      <c r="Y180" s="1"/>
      <c r="Z180" s="105"/>
      <c r="AZ180" s="438" t="s">
        <v>387</v>
      </c>
      <c r="BA180" s="438" t="s">
        <v>271</v>
      </c>
    </row>
    <row r="181" spans="1:53">
      <c r="A181" s="3"/>
      <c r="B181" s="104"/>
      <c r="C181" s="3"/>
      <c r="D181" s="105"/>
      <c r="E181" s="296" t="str">
        <f>IF($F$27="","","○")</f>
        <v/>
      </c>
      <c r="F181" s="102" t="str">
        <f>IF(E181="☓","",IF($F$27="","",IFERROR(VLOOKUP(F182,$BC$2:$BD$80,2,FALSE),$F$27)))</f>
        <v/>
      </c>
      <c r="G181" s="296" t="str">
        <f>IF($H$27="","","○")</f>
        <v/>
      </c>
      <c r="H181" s="102" t="str">
        <f>IF(G181="☓","",IF($H$27="","",IFERROR(VLOOKUP(H182,$BC$2:$BD$80,2,FALSE),$H$27)))</f>
        <v/>
      </c>
      <c r="I181" s="296" t="str">
        <f>IF($J$27="","","○")</f>
        <v/>
      </c>
      <c r="J181" s="102" t="str">
        <f>IF(I181="☓","",IF($J$27="","",IFERROR(VLOOKUP(J182,$BC$2:$BD$80,2,FALSE),$J$27)))</f>
        <v/>
      </c>
      <c r="K181" s="296" t="str">
        <f>IF($L$27="","","○")</f>
        <v/>
      </c>
      <c r="L181" s="102" t="str">
        <f>IF(K181="☓","",IF($L$27="","",IFERROR(VLOOKUP(L182,$BC$2:$BD$80,2,FALSE),$L$27)))</f>
        <v/>
      </c>
      <c r="M181" s="296" t="str">
        <f>IF($N$27="","","○")</f>
        <v/>
      </c>
      <c r="N181" s="102" t="str">
        <f>IF(M181="☓","",IF($N$27="","",IFERROR(VLOOKUP(N182,$BC$2:$BD$80,2,FALSE),$N$27)))</f>
        <v/>
      </c>
      <c r="O181" s="296" t="str">
        <f>IF($P$27="","","○")</f>
        <v/>
      </c>
      <c r="P181" s="102" t="str">
        <f>IF(O181="☓","",IF($P$27="","",IFERROR(VLOOKUP(P182,$BC$2:$BD$80,2,FALSE),$P$27)))</f>
        <v/>
      </c>
      <c r="Q181" s="296" t="str">
        <f>IF($R$27="","","○")</f>
        <v/>
      </c>
      <c r="R181" s="102" t="str">
        <f>IF(Q181="☓","",IF($R$27="","",IFERROR(VLOOKUP(R182,$BC$2:$BD$80,2,FALSE),$R$27)))</f>
        <v/>
      </c>
      <c r="S181" s="296" t="str">
        <f>IF($T$27="","","○")</f>
        <v/>
      </c>
      <c r="T181" s="211" t="str">
        <f>IF(S181="☓","",IF($T$27="","",IFERROR(VLOOKUP(T182,$BC$2:$BD$80,2,FALSE),$T$27)))</f>
        <v/>
      </c>
      <c r="U181" s="1"/>
      <c r="V181" s="1"/>
      <c r="W181" s="1"/>
      <c r="X181" s="1"/>
      <c r="Y181" s="1"/>
      <c r="Z181" s="105"/>
      <c r="AZ181" s="438" t="s">
        <v>465</v>
      </c>
      <c r="BA181" s="438" t="s">
        <v>271</v>
      </c>
    </row>
    <row r="182" spans="1:53">
      <c r="A182" s="3"/>
      <c r="B182" s="99"/>
      <c r="C182" s="205"/>
      <c r="D182" s="202"/>
      <c r="E182" s="99"/>
      <c r="F182" s="231" t="str">
        <f>IF(E181="☓","",IF($AV$10="",$F$28,$AV$10))</f>
        <v/>
      </c>
      <c r="G182" s="232"/>
      <c r="H182" s="231" t="str">
        <f>IF(G181="☓","",IF($AV$11="",$H$28,$AV$11))</f>
        <v/>
      </c>
      <c r="I182" s="232"/>
      <c r="J182" s="231" t="str">
        <f>IF(I181="☓","",IF($AV$12="",$J$28,$AV$12))</f>
        <v/>
      </c>
      <c r="K182" s="232"/>
      <c r="L182" s="231" t="str">
        <f>IF(K181="☓","",IF($AV$13="",$L$28,$AV$13))</f>
        <v/>
      </c>
      <c r="M182" s="232"/>
      <c r="N182" s="231" t="str">
        <f>IF(M181="☓","",IF($AV$14="",UPPER($N$28),$AV$14))</f>
        <v/>
      </c>
      <c r="O182" s="299"/>
      <c r="P182" s="231" t="str">
        <f>IF(O181="☓","",IF($AV$15="",$P$28,$AV$15))</f>
        <v/>
      </c>
      <c r="Q182" s="232"/>
      <c r="R182" s="231" t="str">
        <f>IF(Q181="☓","",IF($AV$16="",$R$28,$AV$16))</f>
        <v/>
      </c>
      <c r="S182" s="232"/>
      <c r="T182" s="233" t="str">
        <f>IF(S181="☓","",IF($AV$17="",$T$28,$AV$17))</f>
        <v/>
      </c>
      <c r="U182" s="1"/>
      <c r="V182" s="1"/>
      <c r="W182" s="1"/>
      <c r="X182" s="1"/>
      <c r="Y182" s="1"/>
      <c r="Z182" s="105"/>
      <c r="AZ182" s="438" t="s">
        <v>388</v>
      </c>
      <c r="BA182" s="438" t="s">
        <v>273</v>
      </c>
    </row>
    <row r="183" spans="1:53">
      <c r="A183" s="3"/>
      <c r="B183" s="1" t="s">
        <v>573</v>
      </c>
      <c r="C183" s="1"/>
      <c r="D183" s="1"/>
      <c r="E183" s="1"/>
      <c r="F183" s="1"/>
      <c r="G183" s="1"/>
      <c r="H183" s="1"/>
      <c r="I183" s="1"/>
      <c r="J183" s="1"/>
      <c r="K183" s="1"/>
      <c r="L183" s="1"/>
      <c r="M183" s="1"/>
      <c r="N183" s="1"/>
      <c r="O183" s="1"/>
      <c r="P183" s="1"/>
      <c r="Q183" s="1"/>
      <c r="R183" s="1"/>
      <c r="S183" s="1"/>
      <c r="T183" s="1"/>
      <c r="U183" s="1"/>
      <c r="V183" s="1"/>
      <c r="W183" s="1"/>
      <c r="X183" s="1"/>
      <c r="Y183" s="1"/>
      <c r="Z183" s="105"/>
      <c r="AZ183" s="438" t="s">
        <v>389</v>
      </c>
      <c r="BA183" s="438" t="s">
        <v>275</v>
      </c>
    </row>
    <row r="184" spans="1:53">
      <c r="A184" s="3"/>
      <c r="B184" s="1"/>
      <c r="C184" s="1"/>
      <c r="D184" s="1"/>
      <c r="E184" s="1"/>
      <c r="F184" s="1"/>
      <c r="G184" s="1"/>
      <c r="H184" s="1"/>
      <c r="I184" s="1"/>
      <c r="J184" s="1"/>
      <c r="K184" s="1"/>
      <c r="L184" s="1"/>
      <c r="M184" s="1"/>
      <c r="N184" s="1"/>
      <c r="O184" s="1"/>
      <c r="P184" s="1"/>
      <c r="Q184" s="1"/>
      <c r="R184" s="1"/>
      <c r="S184" s="1"/>
      <c r="T184" s="1"/>
      <c r="U184" s="1"/>
      <c r="V184" s="1"/>
      <c r="W184" s="1"/>
      <c r="X184" s="1"/>
      <c r="Y184" s="1"/>
      <c r="Z184" s="105"/>
      <c r="AZ184" s="438" t="s">
        <v>390</v>
      </c>
      <c r="BA184" s="438" t="s">
        <v>277</v>
      </c>
    </row>
    <row r="185" spans="1:53">
      <c r="A185" s="194" t="str">
        <f>IF(B185="","","配列長")</f>
        <v/>
      </c>
      <c r="B185" s="195" t="str">
        <f>IF($D$15&gt;=Z185,"NO."&amp;Z185,"")</f>
        <v/>
      </c>
      <c r="C185" s="56"/>
      <c r="D185" s="56"/>
      <c r="E185" s="56"/>
      <c r="F185" s="210"/>
      <c r="G185" s="210"/>
      <c r="H185" s="191"/>
      <c r="I185" s="191"/>
      <c r="J185" s="56"/>
      <c r="K185" s="56"/>
      <c r="L185" s="191"/>
      <c r="M185" s="191"/>
      <c r="N185" s="191"/>
      <c r="O185" s="191"/>
      <c r="P185" s="191"/>
      <c r="Q185" s="191"/>
      <c r="R185" s="191"/>
      <c r="S185" s="191"/>
      <c r="T185" s="191"/>
      <c r="U185" s="191"/>
      <c r="V185" s="191"/>
      <c r="W185" s="191"/>
      <c r="X185" s="191"/>
      <c r="Y185" s="191"/>
      <c r="Z185" s="234">
        <v>10</v>
      </c>
      <c r="AZ185" s="438" t="s">
        <v>391</v>
      </c>
      <c r="BA185" s="438" t="s">
        <v>279</v>
      </c>
    </row>
    <row r="186" spans="1:53">
      <c r="A186" s="3"/>
      <c r="B186" s="1"/>
      <c r="C186" s="1"/>
      <c r="D186" s="1"/>
      <c r="E186" s="1"/>
      <c r="F186" s="1"/>
      <c r="G186" s="1"/>
      <c r="H186" s="1"/>
      <c r="I186" s="1"/>
      <c r="J186" s="1"/>
      <c r="K186" s="1"/>
      <c r="L186" s="1"/>
      <c r="M186" s="1"/>
      <c r="N186" s="1"/>
      <c r="O186" s="1"/>
      <c r="P186" s="1"/>
      <c r="Q186" s="1"/>
      <c r="R186" s="1"/>
      <c r="S186" s="1"/>
      <c r="T186" s="1"/>
      <c r="U186" s="1"/>
      <c r="V186" s="1"/>
      <c r="W186" s="1"/>
      <c r="X186" s="1"/>
      <c r="Y186" s="1"/>
      <c r="Z186" s="105"/>
      <c r="AZ186" s="438" t="s">
        <v>392</v>
      </c>
      <c r="BA186" s="438" t="s">
        <v>281</v>
      </c>
    </row>
    <row r="187" spans="1:53">
      <c r="A187" s="3"/>
      <c r="B187" s="731" t="s">
        <v>572</v>
      </c>
      <c r="C187" s="731"/>
      <c r="D187" s="732" t="str">
        <f>IF(B185="","",$D$18)</f>
        <v/>
      </c>
      <c r="E187" s="732"/>
      <c r="F187" s="732"/>
      <c r="G187" s="1"/>
      <c r="H187" s="1"/>
      <c r="I187" s="1"/>
      <c r="J187" s="1"/>
      <c r="K187" s="1"/>
      <c r="L187" s="1"/>
      <c r="M187" s="1"/>
      <c r="N187" s="1"/>
      <c r="O187" s="1"/>
      <c r="P187" s="1"/>
      <c r="Q187" s="1"/>
      <c r="R187" s="1"/>
      <c r="S187" s="1"/>
      <c r="T187" s="1"/>
      <c r="U187" s="1"/>
      <c r="V187" s="1"/>
      <c r="W187" s="1"/>
      <c r="X187" s="1"/>
      <c r="Y187" s="1"/>
      <c r="Z187" s="105"/>
      <c r="AZ187" s="438" t="s">
        <v>466</v>
      </c>
      <c r="BA187" s="438" t="s">
        <v>281</v>
      </c>
    </row>
    <row r="188" spans="1:53">
      <c r="A188" s="3"/>
      <c r="B188" s="711" t="s">
        <v>2</v>
      </c>
      <c r="C188" s="712"/>
      <c r="D188" s="733"/>
      <c r="E188" s="733"/>
      <c r="F188" s="733"/>
      <c r="G188" s="1"/>
      <c r="H188" s="1"/>
      <c r="I188" s="1"/>
      <c r="J188" s="1"/>
      <c r="K188" s="1"/>
      <c r="L188" s="1"/>
      <c r="M188" s="1"/>
      <c r="N188" s="1"/>
      <c r="O188" s="1"/>
      <c r="P188" s="1"/>
      <c r="Q188" s="1"/>
      <c r="R188" s="1"/>
      <c r="S188" s="1"/>
      <c r="T188" s="1"/>
      <c r="U188" s="1"/>
      <c r="V188" s="1"/>
      <c r="W188" s="1"/>
      <c r="X188" s="1"/>
      <c r="Y188" s="1"/>
      <c r="Z188" s="105"/>
      <c r="AZ188" s="438" t="s">
        <v>393</v>
      </c>
      <c r="BA188" s="438" t="s">
        <v>283</v>
      </c>
    </row>
    <row r="189" spans="1:53">
      <c r="A189" s="3"/>
      <c r="B189" s="711" t="s">
        <v>130</v>
      </c>
      <c r="C189" s="712"/>
      <c r="D189" s="713"/>
      <c r="E189" s="714"/>
      <c r="F189" s="715"/>
      <c r="G189" s="1"/>
      <c r="H189" s="1"/>
      <c r="I189" s="1"/>
      <c r="J189" s="1"/>
      <c r="K189" s="1"/>
      <c r="L189" s="1"/>
      <c r="M189" s="1"/>
      <c r="N189" s="1"/>
      <c r="O189" s="1"/>
      <c r="P189" s="1"/>
      <c r="Q189" s="1"/>
      <c r="R189" s="1"/>
      <c r="S189" s="1"/>
      <c r="T189" s="1"/>
      <c r="U189" s="1"/>
      <c r="V189" s="1"/>
      <c r="W189" s="3"/>
      <c r="X189" s="3"/>
      <c r="Y189" s="1"/>
      <c r="Z189" s="105"/>
      <c r="AZ189" s="438" t="s">
        <v>522</v>
      </c>
      <c r="BA189" s="438" t="s">
        <v>283</v>
      </c>
    </row>
    <row r="190" spans="1:53">
      <c r="A190" s="3"/>
      <c r="B190" s="711" t="s">
        <v>131</v>
      </c>
      <c r="C190" s="712"/>
      <c r="D190" s="713"/>
      <c r="E190" s="714"/>
      <c r="F190" s="715"/>
      <c r="G190" s="1"/>
      <c r="H190" s="1"/>
      <c r="I190" s="1"/>
      <c r="J190" s="1"/>
      <c r="K190" s="1"/>
      <c r="L190" s="1"/>
      <c r="M190" s="1"/>
      <c r="N190" s="1"/>
      <c r="O190" s="1"/>
      <c r="P190" s="1"/>
      <c r="Q190" s="1"/>
      <c r="R190" s="1"/>
      <c r="S190" s="1"/>
      <c r="T190" s="1"/>
      <c r="U190" s="207"/>
      <c r="V190" s="207"/>
      <c r="W190" s="11"/>
      <c r="X190" s="11"/>
      <c r="Y190" s="1"/>
      <c r="Z190" s="105"/>
      <c r="AZ190" s="438" t="s">
        <v>467</v>
      </c>
      <c r="BA190" s="438" t="s">
        <v>283</v>
      </c>
    </row>
    <row r="191" spans="1:53" ht="13.5" customHeight="1">
      <c r="A191" s="3"/>
      <c r="B191" s="716" t="s">
        <v>626</v>
      </c>
      <c r="C191" s="717"/>
      <c r="D191" s="722"/>
      <c r="E191" s="723"/>
      <c r="F191" s="723"/>
      <c r="G191" s="723"/>
      <c r="H191" s="723"/>
      <c r="I191" s="723"/>
      <c r="J191" s="723"/>
      <c r="K191" s="723"/>
      <c r="L191" s="723"/>
      <c r="M191" s="723"/>
      <c r="N191" s="723"/>
      <c r="O191" s="723"/>
      <c r="P191" s="723"/>
      <c r="Q191" s="723"/>
      <c r="R191" s="723"/>
      <c r="S191" s="723"/>
      <c r="T191" s="724"/>
      <c r="U191" s="208"/>
      <c r="V191" s="208"/>
      <c r="W191" s="11"/>
      <c r="X191" s="11"/>
      <c r="Y191" s="1"/>
      <c r="Z191" s="105"/>
      <c r="AZ191" s="438" t="s">
        <v>394</v>
      </c>
      <c r="BA191" s="438" t="s">
        <v>285</v>
      </c>
    </row>
    <row r="192" spans="1:53">
      <c r="A192" s="107"/>
      <c r="B192" s="718"/>
      <c r="C192" s="719"/>
      <c r="D192" s="725"/>
      <c r="E192" s="726"/>
      <c r="F192" s="726"/>
      <c r="G192" s="726"/>
      <c r="H192" s="726"/>
      <c r="I192" s="726"/>
      <c r="J192" s="726"/>
      <c r="K192" s="726"/>
      <c r="L192" s="726"/>
      <c r="M192" s="726"/>
      <c r="N192" s="726"/>
      <c r="O192" s="726"/>
      <c r="P192" s="726"/>
      <c r="Q192" s="726"/>
      <c r="R192" s="726"/>
      <c r="S192" s="726"/>
      <c r="T192" s="727"/>
      <c r="U192" s="209"/>
      <c r="V192" s="209"/>
      <c r="W192" s="11"/>
      <c r="X192" s="11"/>
      <c r="Y192" s="107"/>
      <c r="Z192" s="110"/>
      <c r="AZ192" s="438" t="s">
        <v>523</v>
      </c>
      <c r="BA192" s="438" t="s">
        <v>285</v>
      </c>
    </row>
    <row r="193" spans="1:53">
      <c r="A193" s="3"/>
      <c r="B193" s="720"/>
      <c r="C193" s="721"/>
      <c r="D193" s="728"/>
      <c r="E193" s="729"/>
      <c r="F193" s="729"/>
      <c r="G193" s="729"/>
      <c r="H193" s="729"/>
      <c r="I193" s="729"/>
      <c r="J193" s="729"/>
      <c r="K193" s="729"/>
      <c r="L193" s="729"/>
      <c r="M193" s="729"/>
      <c r="N193" s="729"/>
      <c r="O193" s="729"/>
      <c r="P193" s="729"/>
      <c r="Q193" s="729"/>
      <c r="R193" s="729"/>
      <c r="S193" s="729"/>
      <c r="T193" s="730"/>
      <c r="U193" s="1"/>
      <c r="V193" s="1"/>
      <c r="W193" s="1"/>
      <c r="X193" s="1"/>
      <c r="Y193" s="1"/>
      <c r="Z193" s="105"/>
      <c r="AZ193" s="438" t="s">
        <v>468</v>
      </c>
      <c r="BA193" s="438" t="s">
        <v>285</v>
      </c>
    </row>
    <row r="194" spans="1:53">
      <c r="A194" s="3"/>
      <c r="B194" s="710" t="s">
        <v>9</v>
      </c>
      <c r="C194" s="710"/>
      <c r="D194" s="1" t="str">
        <f>"5'末端："&amp;""&amp;LEN(D189)&amp;""&amp;"bp"</f>
        <v>5'末端：0bp</v>
      </c>
      <c r="E194" s="1"/>
      <c r="F194" s="1" t="str">
        <f>"3'末端："&amp;""&amp;LEN(D190)&amp;""&amp;"bp"</f>
        <v>3'末端：0bp</v>
      </c>
      <c r="G194" s="1"/>
      <c r="H194" s="1" t="str">
        <f>IF(D191="","コード配列：","コード配列："&amp;'コドン変換用シート (一括)'!AF13&amp;""&amp;"bp ("&amp;'コドン変換用シート (一括)'!AG13&amp;""&amp;"AA)")</f>
        <v>コード配列：</v>
      </c>
      <c r="I194" s="1"/>
      <c r="J194" s="1"/>
      <c r="K194" s="1"/>
      <c r="L194" s="1" t="str">
        <f>IFERROR("合計："&amp;LEN(D189)+LEN(D190)+'コドン変換用シート (一括)'!AF13&amp;""&amp;"bp","")</f>
        <v/>
      </c>
      <c r="M194" s="1"/>
      <c r="N194" s="1"/>
      <c r="O194" s="1"/>
      <c r="P194" s="1"/>
      <c r="Q194" s="1"/>
      <c r="R194" s="1"/>
      <c r="S194" s="1"/>
      <c r="T194" s="1"/>
      <c r="U194" s="107"/>
      <c r="V194" s="107"/>
      <c r="W194" s="107"/>
      <c r="X194" s="1"/>
      <c r="Y194" s="1"/>
      <c r="Z194" s="105"/>
      <c r="AZ194" s="438" t="s">
        <v>395</v>
      </c>
      <c r="BA194" s="438" t="s">
        <v>287</v>
      </c>
    </row>
    <row r="195" spans="1:53">
      <c r="A195" s="3"/>
      <c r="B195" s="107"/>
      <c r="C195" s="107"/>
      <c r="D195" s="107"/>
      <c r="E195" s="107"/>
      <c r="F195" s="107"/>
      <c r="G195" s="107"/>
      <c r="H195" s="107"/>
      <c r="I195" s="107"/>
      <c r="J195" s="107"/>
      <c r="K195" s="107"/>
      <c r="L195" s="107"/>
      <c r="M195" s="107"/>
      <c r="N195" s="107"/>
      <c r="O195" s="107"/>
      <c r="P195" s="107"/>
      <c r="Q195" s="107"/>
      <c r="R195" s="107"/>
      <c r="S195" s="107"/>
      <c r="T195" s="107"/>
      <c r="U195" s="1"/>
      <c r="V195" s="1"/>
      <c r="W195" s="1"/>
      <c r="X195" s="107"/>
      <c r="Y195" s="1"/>
      <c r="Z195" s="105"/>
      <c r="AZ195" s="438" t="s">
        <v>469</v>
      </c>
      <c r="BA195" s="438" t="s">
        <v>287</v>
      </c>
    </row>
    <row r="196" spans="1:53">
      <c r="A196" s="3"/>
      <c r="B196" s="199" t="s">
        <v>566</v>
      </c>
      <c r="C196" s="203"/>
      <c r="D196" s="201"/>
      <c r="E196" s="199" t="s">
        <v>568</v>
      </c>
      <c r="F196" s="206" t="str">
        <f>IF($F$25="","",IFERROR(VLOOKUP($F$44,$BC$2:$BD$80,2,FALSE),$F$25))</f>
        <v>Kpn I</v>
      </c>
      <c r="G196" s="296" t="str">
        <f>IF($H$25="","","○")</f>
        <v/>
      </c>
      <c r="H196" s="102" t="str">
        <f>IF(G196="☓","",IF($H$25="","",IFERROR(VLOOKUP(H197,$BC$2:$BD$80,2,FALSE),$H$25)))</f>
        <v/>
      </c>
      <c r="I196" s="296" t="str">
        <f>IF($J$25="","","○")</f>
        <v/>
      </c>
      <c r="J196" s="102" t="str">
        <f>IF(I196="☓","",IF($J$25="","",IFERROR(VLOOKUP(J197,$BC$2:$BD$80,2,FALSE),$J$25)))</f>
        <v/>
      </c>
      <c r="K196" s="296" t="str">
        <f>IF($L$25="","","○")</f>
        <v/>
      </c>
      <c r="L196" s="102" t="str">
        <f>IF(K196="☓","",IF($L$25="","",IFERROR(VLOOKUP(L197,$BC$2:$BD$80,2,FALSE),$L$25)))</f>
        <v/>
      </c>
      <c r="M196" s="296" t="str">
        <f>IF($N$25="","","○")</f>
        <v/>
      </c>
      <c r="N196" s="102" t="str">
        <f>IF(M196="☓","",IF($N$25="","",IFERROR(VLOOKUP(N197,$BC$2:$BD$80,2,FALSE),$N$25)))</f>
        <v/>
      </c>
      <c r="O196" s="296" t="str">
        <f>IF($P$25="","","○")</f>
        <v/>
      </c>
      <c r="P196" s="102" t="str">
        <f>IF(O196="☓","",IF($P$25="","",IFERROR(VLOOKUP(P197,$BC$2:$BD$80,2,FALSE),$P$25)))</f>
        <v/>
      </c>
      <c r="Q196" s="296" t="str">
        <f>IF($R$25="","","○")</f>
        <v/>
      </c>
      <c r="R196" s="102" t="str">
        <f>IF(Q196="☓","",IF($R$25="","",IFERROR(VLOOKUP(R197,$BC$2:$BD$80,2,FALSE),$R$25)))</f>
        <v/>
      </c>
      <c r="S196" s="296" t="str">
        <f>IF($T$25="","","○")</f>
        <v/>
      </c>
      <c r="T196" s="211" t="str">
        <f>IF(S196="☓","",IF($T$25="","",IFERROR(VLOOKUP(T197,$BC$2:$BD$80,2,FALSE),$T$25)))</f>
        <v/>
      </c>
      <c r="U196" s="107"/>
      <c r="V196" s="107"/>
      <c r="W196" s="107"/>
      <c r="X196" s="1"/>
      <c r="Y196" s="1"/>
      <c r="Z196" s="105"/>
      <c r="AZ196" s="438" t="s">
        <v>396</v>
      </c>
      <c r="BA196" s="438" t="s">
        <v>289</v>
      </c>
    </row>
    <row r="197" spans="1:53">
      <c r="A197" s="3"/>
      <c r="B197" s="204"/>
      <c r="C197" s="107"/>
      <c r="D197" s="110"/>
      <c r="E197" s="104"/>
      <c r="F197" s="229" t="s">
        <v>630</v>
      </c>
      <c r="G197" s="230"/>
      <c r="H197" s="231" t="str">
        <f>IF(G196="☓","",IF($AV$3="",$H$26,$AV$3))</f>
        <v/>
      </c>
      <c r="I197" s="232"/>
      <c r="J197" s="231" t="str">
        <f>IF(I196="☓","",IF($AV$4="",$J$26,$AV$4))</f>
        <v/>
      </c>
      <c r="K197" s="232"/>
      <c r="L197" s="231" t="str">
        <f>IF(K196="☓","",IF($AV$5="",$L$26,$AV$5))</f>
        <v/>
      </c>
      <c r="M197" s="232"/>
      <c r="N197" s="231" t="str">
        <f>IF(M196="☓","",IF($AV$6="",$N$26,$AV$6))</f>
        <v/>
      </c>
      <c r="O197" s="232"/>
      <c r="P197" s="231" t="str">
        <f>IF(O196="☓","",IF($AV$7="",$P$26,$AV$7))</f>
        <v/>
      </c>
      <c r="Q197" s="232"/>
      <c r="R197" s="231" t="str">
        <f>IF(Q196="☓","",IF($AV$8="",$R$26,$AV$8))</f>
        <v/>
      </c>
      <c r="S197" s="232"/>
      <c r="T197" s="233" t="str">
        <f>IF(S196="☓","",IF($AV$9="",$T$26,$AV$9))</f>
        <v/>
      </c>
      <c r="U197" s="1"/>
      <c r="V197" s="1"/>
      <c r="W197" s="1"/>
      <c r="X197" s="1"/>
      <c r="Y197" s="1"/>
      <c r="Z197" s="105"/>
      <c r="AZ197" s="438" t="s">
        <v>470</v>
      </c>
      <c r="BA197" s="438" t="s">
        <v>289</v>
      </c>
    </row>
    <row r="198" spans="1:53">
      <c r="A198" s="3"/>
      <c r="B198" s="104"/>
      <c r="C198" s="3"/>
      <c r="D198" s="105"/>
      <c r="E198" s="296" t="str">
        <f>IF($F$27="","","○")</f>
        <v/>
      </c>
      <c r="F198" s="102" t="str">
        <f>IF(E198="☓","",IF($F$27="","",IFERROR(VLOOKUP(F199,$BC$2:$BD$80,2,FALSE),$F$27)))</f>
        <v/>
      </c>
      <c r="G198" s="296" t="str">
        <f>IF($H$27="","","○")</f>
        <v/>
      </c>
      <c r="H198" s="102" t="str">
        <f>IF(G198="☓","",IF($H$27="","",IFERROR(VLOOKUP(H199,$BC$2:$BD$80,2,FALSE),$H$27)))</f>
        <v/>
      </c>
      <c r="I198" s="296" t="str">
        <f>IF($J$27="","","○")</f>
        <v/>
      </c>
      <c r="J198" s="102" t="str">
        <f>IF(I198="☓","",IF($J$27="","",IFERROR(VLOOKUP(J199,$BC$2:$BD$80,2,FALSE),$J$27)))</f>
        <v/>
      </c>
      <c r="K198" s="296" t="str">
        <f>IF($L$27="","","○")</f>
        <v/>
      </c>
      <c r="L198" s="102" t="str">
        <f>IF(K198="☓","",IF($L$27="","",IFERROR(VLOOKUP(L199,$BC$2:$BD$80,2,FALSE),$L$27)))</f>
        <v/>
      </c>
      <c r="M198" s="296" t="str">
        <f>IF($N$27="","","○")</f>
        <v/>
      </c>
      <c r="N198" s="102" t="str">
        <f>IF(M198="☓","",IF($N$27="","",IFERROR(VLOOKUP(N199,$BC$2:$BD$80,2,FALSE),$N$27)))</f>
        <v/>
      </c>
      <c r="O198" s="296" t="str">
        <f>IF($P$27="","","○")</f>
        <v/>
      </c>
      <c r="P198" s="102" t="str">
        <f>IF(O198="☓","",IF($P$27="","",IFERROR(VLOOKUP(P199,$BC$2:$BD$80,2,FALSE),$P$27)))</f>
        <v/>
      </c>
      <c r="Q198" s="296" t="str">
        <f>IF($R$27="","","○")</f>
        <v/>
      </c>
      <c r="R198" s="102" t="str">
        <f>IF(Q198="☓","",IF($R$27="","",IFERROR(VLOOKUP(R199,$BC$2:$BD$80,2,FALSE),$R$27)))</f>
        <v/>
      </c>
      <c r="S198" s="296" t="str">
        <f>IF($T$27="","","○")</f>
        <v/>
      </c>
      <c r="T198" s="211" t="str">
        <f>IF(S198="☓","",IF($T$27="","",IFERROR(VLOOKUP(T199,$BC$2:$BD$80,2,FALSE),$T$27)))</f>
        <v/>
      </c>
      <c r="U198" s="1"/>
      <c r="V198" s="1"/>
      <c r="W198" s="1"/>
      <c r="X198" s="1"/>
      <c r="Y198" s="1"/>
      <c r="Z198" s="105"/>
      <c r="AZ198" s="438" t="s">
        <v>397</v>
      </c>
      <c r="BA198" s="438" t="s">
        <v>291</v>
      </c>
    </row>
    <row r="199" spans="1:53">
      <c r="A199" s="3"/>
      <c r="B199" s="99"/>
      <c r="C199" s="205"/>
      <c r="D199" s="202"/>
      <c r="E199" s="99"/>
      <c r="F199" s="231" t="str">
        <f>IF(E198="☓","",IF($AV$10="",$F$28,$AV$10))</f>
        <v/>
      </c>
      <c r="G199" s="232"/>
      <c r="H199" s="231" t="str">
        <f>IF(G198="☓","",IF($AV$11="",$H$28,$AV$11))</f>
        <v/>
      </c>
      <c r="I199" s="232"/>
      <c r="J199" s="231" t="str">
        <f>IF(I198="☓","",IF($AV$12="",$J$28,$AV$12))</f>
        <v/>
      </c>
      <c r="K199" s="232"/>
      <c r="L199" s="231" t="str">
        <f>IF(K198="☓","",IF($AV$13="",$L$28,$AV$13))</f>
        <v/>
      </c>
      <c r="M199" s="232"/>
      <c r="N199" s="231" t="str">
        <f>IF(M198="☓","",IF($AV$14="",UPPER($N$28),$AV$14))</f>
        <v/>
      </c>
      <c r="O199" s="232"/>
      <c r="P199" s="231" t="str">
        <f>IF(O198="☓","",IF($AV$15="",$P$28,$AV$15))</f>
        <v/>
      </c>
      <c r="Q199" s="232"/>
      <c r="R199" s="231" t="str">
        <f>IF(Q198="☓","",IF($AV$16="",$R$28,$AV$16))</f>
        <v/>
      </c>
      <c r="S199" s="232"/>
      <c r="T199" s="233" t="str">
        <f>IF(S198="☓","",IF($AV$17="",$T$28,$AV$17))</f>
        <v/>
      </c>
      <c r="U199" s="1"/>
      <c r="V199" s="1"/>
      <c r="W199" s="1"/>
      <c r="X199" s="1"/>
      <c r="Y199" s="1"/>
      <c r="Z199" s="105"/>
      <c r="AZ199" s="438" t="s">
        <v>543</v>
      </c>
      <c r="BA199" s="438" t="s">
        <v>291</v>
      </c>
    </row>
    <row r="200" spans="1:53">
      <c r="A200" s="3"/>
      <c r="B200" s="1" t="s">
        <v>573</v>
      </c>
      <c r="C200" s="1"/>
      <c r="D200" s="1"/>
      <c r="E200" s="1"/>
      <c r="F200" s="1"/>
      <c r="G200" s="1"/>
      <c r="H200" s="1"/>
      <c r="I200" s="1"/>
      <c r="J200" s="1"/>
      <c r="K200" s="1"/>
      <c r="L200" s="1"/>
      <c r="M200" s="1"/>
      <c r="N200" s="1"/>
      <c r="O200" s="1"/>
      <c r="P200" s="1"/>
      <c r="Q200" s="1"/>
      <c r="R200" s="1"/>
      <c r="S200" s="1"/>
      <c r="T200" s="1"/>
      <c r="U200" s="1"/>
      <c r="V200" s="1"/>
      <c r="W200" s="1"/>
      <c r="X200" s="1"/>
      <c r="Y200" s="1"/>
      <c r="Z200" s="105"/>
      <c r="AZ200" s="438" t="s">
        <v>524</v>
      </c>
      <c r="BA200" s="438" t="s">
        <v>291</v>
      </c>
    </row>
    <row r="201" spans="1:53">
      <c r="A201" s="3"/>
      <c r="B201" s="1"/>
      <c r="C201" s="1"/>
      <c r="D201" s="1"/>
      <c r="E201" s="1"/>
      <c r="F201" s="1"/>
      <c r="G201" s="1"/>
      <c r="H201" s="1"/>
      <c r="I201" s="1"/>
      <c r="J201" s="1"/>
      <c r="K201" s="1"/>
      <c r="L201" s="1"/>
      <c r="M201" s="1"/>
      <c r="N201" s="1"/>
      <c r="O201" s="1"/>
      <c r="P201" s="1"/>
      <c r="Q201" s="1"/>
      <c r="R201" s="1"/>
      <c r="S201" s="1"/>
      <c r="T201" s="1"/>
      <c r="U201" s="1"/>
      <c r="V201" s="1"/>
      <c r="W201" s="1"/>
      <c r="X201" s="1"/>
      <c r="Y201" s="1"/>
      <c r="Z201" s="105"/>
      <c r="AZ201" s="438" t="s">
        <v>471</v>
      </c>
      <c r="BA201" s="438" t="s">
        <v>291</v>
      </c>
    </row>
    <row r="202" spans="1:53">
      <c r="A202" s="194" t="str">
        <f>IF(B202="","","配列長")</f>
        <v/>
      </c>
      <c r="B202" s="195" t="str">
        <f>IF($D$15&gt;=Z202,"NO."&amp;Z202,"")</f>
        <v/>
      </c>
      <c r="C202" s="56"/>
      <c r="D202" s="56"/>
      <c r="E202" s="56"/>
      <c r="F202" s="210"/>
      <c r="G202" s="210"/>
      <c r="H202" s="191"/>
      <c r="I202" s="191"/>
      <c r="J202" s="56"/>
      <c r="K202" s="56"/>
      <c r="L202" s="191"/>
      <c r="M202" s="191"/>
      <c r="N202" s="191"/>
      <c r="O202" s="191"/>
      <c r="P202" s="191"/>
      <c r="Q202" s="191"/>
      <c r="R202" s="191"/>
      <c r="S202" s="191"/>
      <c r="T202" s="191"/>
      <c r="U202" s="191"/>
      <c r="V202" s="191"/>
      <c r="W202" s="191"/>
      <c r="X202" s="191"/>
      <c r="Y202" s="191"/>
      <c r="Z202" s="234">
        <v>11</v>
      </c>
      <c r="AZ202" s="438" t="s">
        <v>398</v>
      </c>
      <c r="BA202" s="438" t="s">
        <v>293</v>
      </c>
    </row>
    <row r="203" spans="1:53">
      <c r="A203" s="3"/>
      <c r="B203" s="1"/>
      <c r="C203" s="1"/>
      <c r="D203" s="1"/>
      <c r="E203" s="1"/>
      <c r="F203" s="1"/>
      <c r="G203" s="1"/>
      <c r="H203" s="1"/>
      <c r="I203" s="1"/>
      <c r="J203" s="1"/>
      <c r="K203" s="1"/>
      <c r="L203" s="1"/>
      <c r="M203" s="1"/>
      <c r="N203" s="1"/>
      <c r="O203" s="1"/>
      <c r="P203" s="1"/>
      <c r="Q203" s="1"/>
      <c r="R203" s="1"/>
      <c r="S203" s="1"/>
      <c r="T203" s="1"/>
      <c r="U203" s="1"/>
      <c r="V203" s="1"/>
      <c r="W203" s="1"/>
      <c r="X203" s="1"/>
      <c r="Y203" s="1"/>
      <c r="Z203" s="105"/>
      <c r="AZ203" s="438" t="s">
        <v>472</v>
      </c>
      <c r="BA203" s="438" t="s">
        <v>293</v>
      </c>
    </row>
    <row r="204" spans="1:53">
      <c r="A204" s="3"/>
      <c r="B204" s="731" t="s">
        <v>572</v>
      </c>
      <c r="C204" s="731"/>
      <c r="D204" s="732" t="str">
        <f>IF(B202="","",$D$18)</f>
        <v/>
      </c>
      <c r="E204" s="732"/>
      <c r="F204" s="732"/>
      <c r="G204" s="1"/>
      <c r="H204" s="1"/>
      <c r="I204" s="1"/>
      <c r="J204" s="1"/>
      <c r="K204" s="1"/>
      <c r="L204" s="1"/>
      <c r="M204" s="1"/>
      <c r="N204" s="1"/>
      <c r="O204" s="1"/>
      <c r="P204" s="1"/>
      <c r="Q204" s="1"/>
      <c r="R204" s="1"/>
      <c r="S204" s="1"/>
      <c r="T204" s="1"/>
      <c r="U204" s="1"/>
      <c r="V204" s="1"/>
      <c r="W204" s="1"/>
      <c r="X204" s="1"/>
      <c r="Y204" s="1"/>
      <c r="Z204" s="105"/>
      <c r="AZ204" s="438" t="s">
        <v>399</v>
      </c>
      <c r="BA204" s="438" t="s">
        <v>295</v>
      </c>
    </row>
    <row r="205" spans="1:53">
      <c r="A205" s="3"/>
      <c r="B205" s="711" t="s">
        <v>2</v>
      </c>
      <c r="C205" s="712"/>
      <c r="D205" s="733"/>
      <c r="E205" s="733"/>
      <c r="F205" s="733"/>
      <c r="G205" s="1"/>
      <c r="H205" s="1"/>
      <c r="I205" s="1"/>
      <c r="J205" s="1"/>
      <c r="K205" s="1"/>
      <c r="L205" s="1"/>
      <c r="M205" s="1"/>
      <c r="N205" s="1"/>
      <c r="O205" s="1"/>
      <c r="P205" s="1"/>
      <c r="Q205" s="1"/>
      <c r="R205" s="1"/>
      <c r="S205" s="1"/>
      <c r="T205" s="1"/>
      <c r="U205" s="1"/>
      <c r="V205" s="1"/>
      <c r="W205" s="1"/>
      <c r="X205" s="1"/>
      <c r="Y205" s="1"/>
      <c r="Z205" s="105"/>
      <c r="AZ205" s="438" t="s">
        <v>473</v>
      </c>
      <c r="BA205" s="438" t="s">
        <v>295</v>
      </c>
    </row>
    <row r="206" spans="1:53">
      <c r="A206" s="3"/>
      <c r="B206" s="711" t="s">
        <v>130</v>
      </c>
      <c r="C206" s="712"/>
      <c r="D206" s="713"/>
      <c r="E206" s="714"/>
      <c r="F206" s="715"/>
      <c r="G206" s="1"/>
      <c r="H206" s="1"/>
      <c r="I206" s="1"/>
      <c r="J206" s="1"/>
      <c r="K206" s="1"/>
      <c r="L206" s="1"/>
      <c r="M206" s="1"/>
      <c r="N206" s="1"/>
      <c r="O206" s="1"/>
      <c r="P206" s="1"/>
      <c r="Q206" s="1"/>
      <c r="R206" s="1"/>
      <c r="S206" s="1"/>
      <c r="T206" s="1"/>
      <c r="U206" s="1"/>
      <c r="V206" s="1"/>
      <c r="W206" s="3"/>
      <c r="X206" s="3"/>
      <c r="Y206" s="1"/>
      <c r="Z206" s="105"/>
      <c r="AZ206" s="438" t="s">
        <v>400</v>
      </c>
      <c r="BA206" s="438" t="s">
        <v>297</v>
      </c>
    </row>
    <row r="207" spans="1:53">
      <c r="A207" s="3"/>
      <c r="B207" s="711" t="s">
        <v>131</v>
      </c>
      <c r="C207" s="712"/>
      <c r="D207" s="713"/>
      <c r="E207" s="714"/>
      <c r="F207" s="715"/>
      <c r="G207" s="1"/>
      <c r="H207" s="1"/>
      <c r="I207" s="1"/>
      <c r="J207" s="1"/>
      <c r="K207" s="1"/>
      <c r="L207" s="1"/>
      <c r="M207" s="1"/>
      <c r="N207" s="1"/>
      <c r="O207" s="1"/>
      <c r="P207" s="1"/>
      <c r="Q207" s="1"/>
      <c r="R207" s="1"/>
      <c r="S207" s="1"/>
      <c r="T207" s="1"/>
      <c r="U207" s="207"/>
      <c r="V207" s="207"/>
      <c r="W207" s="11"/>
      <c r="X207" s="11"/>
      <c r="Y207" s="1"/>
      <c r="Z207" s="105"/>
      <c r="AZ207" s="438" t="s">
        <v>474</v>
      </c>
      <c r="BA207" s="438" t="s">
        <v>297</v>
      </c>
    </row>
    <row r="208" spans="1:53" ht="13.5" customHeight="1">
      <c r="A208" s="3"/>
      <c r="B208" s="716" t="s">
        <v>626</v>
      </c>
      <c r="C208" s="717"/>
      <c r="D208" s="722"/>
      <c r="E208" s="723"/>
      <c r="F208" s="723"/>
      <c r="G208" s="723"/>
      <c r="H208" s="723"/>
      <c r="I208" s="723"/>
      <c r="J208" s="723"/>
      <c r="K208" s="723"/>
      <c r="L208" s="723"/>
      <c r="M208" s="723"/>
      <c r="N208" s="723"/>
      <c r="O208" s="723"/>
      <c r="P208" s="723"/>
      <c r="Q208" s="723"/>
      <c r="R208" s="723"/>
      <c r="S208" s="723"/>
      <c r="T208" s="724"/>
      <c r="U208" s="208"/>
      <c r="V208" s="208"/>
      <c r="W208" s="11"/>
      <c r="X208" s="11"/>
      <c r="Y208" s="1"/>
      <c r="Z208" s="105"/>
      <c r="AZ208" s="438" t="s">
        <v>401</v>
      </c>
      <c r="BA208" s="438" t="s">
        <v>299</v>
      </c>
    </row>
    <row r="209" spans="1:53">
      <c r="A209" s="107"/>
      <c r="B209" s="718"/>
      <c r="C209" s="719"/>
      <c r="D209" s="725"/>
      <c r="E209" s="726"/>
      <c r="F209" s="726"/>
      <c r="G209" s="726"/>
      <c r="H209" s="726"/>
      <c r="I209" s="726"/>
      <c r="J209" s="726"/>
      <c r="K209" s="726"/>
      <c r="L209" s="726"/>
      <c r="M209" s="726"/>
      <c r="N209" s="726"/>
      <c r="O209" s="726"/>
      <c r="P209" s="726"/>
      <c r="Q209" s="726"/>
      <c r="R209" s="726"/>
      <c r="S209" s="726"/>
      <c r="T209" s="727"/>
      <c r="U209" s="209"/>
      <c r="V209" s="209"/>
      <c r="W209" s="11"/>
      <c r="X209" s="11"/>
      <c r="Y209" s="107"/>
      <c r="Z209" s="110"/>
      <c r="AZ209" s="438" t="s">
        <v>475</v>
      </c>
      <c r="BA209" s="438" t="s">
        <v>299</v>
      </c>
    </row>
    <row r="210" spans="1:53">
      <c r="A210" s="3"/>
      <c r="B210" s="720"/>
      <c r="C210" s="721"/>
      <c r="D210" s="728"/>
      <c r="E210" s="729"/>
      <c r="F210" s="729"/>
      <c r="G210" s="729"/>
      <c r="H210" s="729"/>
      <c r="I210" s="729"/>
      <c r="J210" s="729"/>
      <c r="K210" s="729"/>
      <c r="L210" s="729"/>
      <c r="M210" s="729"/>
      <c r="N210" s="729"/>
      <c r="O210" s="729"/>
      <c r="P210" s="729"/>
      <c r="Q210" s="729"/>
      <c r="R210" s="729"/>
      <c r="S210" s="729"/>
      <c r="T210" s="730"/>
      <c r="U210" s="1"/>
      <c r="V210" s="1"/>
      <c r="W210" s="1"/>
      <c r="X210" s="1"/>
      <c r="Y210" s="1"/>
      <c r="Z210" s="105"/>
      <c r="AZ210" s="438" t="s">
        <v>402</v>
      </c>
      <c r="BA210" s="438" t="s">
        <v>301</v>
      </c>
    </row>
    <row r="211" spans="1:53">
      <c r="A211" s="3"/>
      <c r="B211" s="710" t="s">
        <v>9</v>
      </c>
      <c r="C211" s="710"/>
      <c r="D211" s="1" t="str">
        <f>"5'末端："&amp;""&amp;LEN(D206)&amp;""&amp;"bp"</f>
        <v>5'末端：0bp</v>
      </c>
      <c r="E211" s="1"/>
      <c r="F211" s="1" t="str">
        <f>"3'末端："&amp;""&amp;LEN(D207)&amp;""&amp;"bp"</f>
        <v>3'末端：0bp</v>
      </c>
      <c r="G211" s="1"/>
      <c r="H211" s="1" t="str">
        <f>IF(D208="","コード配列：","コード配列："&amp;'コドン変換用シート (一括)'!AF14&amp;""&amp;"bp ("&amp;'コドン変換用シート (一括)'!AG14&amp;""&amp;"AA)")</f>
        <v>コード配列：</v>
      </c>
      <c r="I211" s="1"/>
      <c r="J211" s="1"/>
      <c r="K211" s="1"/>
      <c r="L211" s="1" t="str">
        <f>IFERROR("合計："&amp;LEN(D206)+LEN(D207)+'コドン変換用シート (一括)'!AF14&amp;""&amp;"bp","")</f>
        <v/>
      </c>
      <c r="M211" s="1"/>
      <c r="N211" s="1"/>
      <c r="O211" s="1"/>
      <c r="P211" s="1"/>
      <c r="Q211" s="1"/>
      <c r="R211" s="1"/>
      <c r="S211" s="1"/>
      <c r="T211" s="1"/>
      <c r="U211" s="107"/>
      <c r="V211" s="107"/>
      <c r="W211" s="107"/>
      <c r="X211" s="1"/>
      <c r="Y211" s="1"/>
      <c r="Z211" s="105"/>
      <c r="AZ211" s="438" t="s">
        <v>414</v>
      </c>
      <c r="BA211" s="438" t="s">
        <v>301</v>
      </c>
    </row>
    <row r="212" spans="1:53">
      <c r="A212" s="3"/>
      <c r="B212" s="107"/>
      <c r="C212" s="107"/>
      <c r="D212" s="107"/>
      <c r="E212" s="107"/>
      <c r="F212" s="107"/>
      <c r="G212" s="107"/>
      <c r="H212" s="107"/>
      <c r="I212" s="107"/>
      <c r="J212" s="107"/>
      <c r="K212" s="107"/>
      <c r="L212" s="107"/>
      <c r="M212" s="107"/>
      <c r="N212" s="107"/>
      <c r="O212" s="107"/>
      <c r="P212" s="107"/>
      <c r="Q212" s="107"/>
      <c r="R212" s="107"/>
      <c r="S212" s="107"/>
      <c r="T212" s="107"/>
      <c r="U212" s="1"/>
      <c r="V212" s="1"/>
      <c r="W212" s="1"/>
      <c r="X212" s="107"/>
      <c r="Y212" s="1"/>
      <c r="Z212" s="105"/>
      <c r="AZ212" s="438" t="s">
        <v>553</v>
      </c>
      <c r="BA212" s="438" t="s">
        <v>301</v>
      </c>
    </row>
    <row r="213" spans="1:53">
      <c r="A213" s="3"/>
      <c r="B213" s="199" t="s">
        <v>566</v>
      </c>
      <c r="C213" s="203"/>
      <c r="D213" s="201"/>
      <c r="E213" s="199" t="s">
        <v>568</v>
      </c>
      <c r="F213" s="206" t="str">
        <f>IF($F$25="","",IFERROR(VLOOKUP($F$44,$BC$2:$BD$80,2,FALSE),$F$25))</f>
        <v>Kpn I</v>
      </c>
      <c r="G213" s="296" t="str">
        <f>IF($H$25="","","○")</f>
        <v/>
      </c>
      <c r="H213" s="102" t="str">
        <f>IF(G213="☓","",IF($H$25="","",IFERROR(VLOOKUP(H214,$BC$2:$BD$80,2,FALSE),$H$25)))</f>
        <v/>
      </c>
      <c r="I213" s="296" t="str">
        <f>IF($J$25="","","○")</f>
        <v/>
      </c>
      <c r="J213" s="102" t="str">
        <f>IF(I213="☓","",IF($J$25="","",IFERROR(VLOOKUP(J214,$BC$2:$BD$80,2,FALSE),$J$25)))</f>
        <v/>
      </c>
      <c r="K213" s="296" t="str">
        <f>IF($L$25="","","○")</f>
        <v/>
      </c>
      <c r="L213" s="102" t="str">
        <f>IF(K213="☓","",IF($L$25="","",IFERROR(VLOOKUP(L214,$BC$2:$BD$80,2,FALSE),$L$25)))</f>
        <v/>
      </c>
      <c r="M213" s="296" t="str">
        <f>IF($N$25="","","○")</f>
        <v/>
      </c>
      <c r="N213" s="102" t="str">
        <f>IF(M213="☓","",IF($N$25="","",IFERROR(VLOOKUP(N214,$BC$2:$BD$80,2,FALSE),$N$25)))</f>
        <v/>
      </c>
      <c r="O213" s="296" t="str">
        <f>IF($P$25="","","○")</f>
        <v/>
      </c>
      <c r="P213" s="102" t="str">
        <f>IF(O213="☓","",IF($P$25="","",IFERROR(VLOOKUP(P214,$BC$2:$BD$80,2,FALSE),$P$25)))</f>
        <v/>
      </c>
      <c r="Q213" s="296" t="str">
        <f>IF($R$25="","","○")</f>
        <v/>
      </c>
      <c r="R213" s="102" t="str">
        <f>IF(Q213="☓","",IF($R$25="","",IFERROR(VLOOKUP(R214,$BC$2:$BD$80,2,FALSE),$R$25)))</f>
        <v/>
      </c>
      <c r="S213" s="296" t="str">
        <f>IF($T$25="","","○")</f>
        <v/>
      </c>
      <c r="T213" s="211" t="str">
        <f>IF(S213="☓","",IF($T$25="","",IFERROR(VLOOKUP(T214,$BC$2:$BD$80,2,FALSE),$T$25)))</f>
        <v/>
      </c>
      <c r="U213" s="107"/>
      <c r="V213" s="107"/>
      <c r="W213" s="107"/>
      <c r="X213" s="1"/>
      <c r="Y213" s="1"/>
      <c r="Z213" s="105"/>
      <c r="AZ213" s="438" t="s">
        <v>544</v>
      </c>
      <c r="BA213" s="438" t="s">
        <v>301</v>
      </c>
    </row>
    <row r="214" spans="1:53">
      <c r="A214" s="3"/>
      <c r="B214" s="204"/>
      <c r="C214" s="107"/>
      <c r="D214" s="110"/>
      <c r="E214" s="104"/>
      <c r="F214" s="229" t="s">
        <v>631</v>
      </c>
      <c r="G214" s="230"/>
      <c r="H214" s="231" t="str">
        <f>IF(G213="☓","",IF($AV$3="",$H$26,$AV$3))</f>
        <v/>
      </c>
      <c r="I214" s="232"/>
      <c r="J214" s="231" t="str">
        <f>IF(I213="☓","",IF($AV$4="",$J$26,$AV$4))</f>
        <v/>
      </c>
      <c r="K214" s="232"/>
      <c r="L214" s="231" t="str">
        <f>IF(K213="☓","",IF($AV$5="",$L$26,$AV$5))</f>
        <v/>
      </c>
      <c r="M214" s="232"/>
      <c r="N214" s="231" t="str">
        <f>IF(M213="☓","",IF($AV$6="",$N$26,$AV$6))</f>
        <v/>
      </c>
      <c r="O214" s="232"/>
      <c r="P214" s="231" t="str">
        <f>IF(O213="☓","",IF($AV$7="",$P$26,$AV$7))</f>
        <v/>
      </c>
      <c r="Q214" s="232"/>
      <c r="R214" s="231" t="str">
        <f>IF(Q213="☓","",IF($AV$8="",$R$26,$AV$8))</f>
        <v/>
      </c>
      <c r="S214" s="232"/>
      <c r="T214" s="233" t="str">
        <f>IF(S213="☓","",IF($AV$9="",$T$26,$AV$9))</f>
        <v/>
      </c>
      <c r="U214" s="1"/>
      <c r="V214" s="1"/>
      <c r="W214" s="1"/>
      <c r="X214" s="1"/>
      <c r="Y214" s="1"/>
      <c r="Z214" s="105"/>
      <c r="AZ214" s="438" t="s">
        <v>525</v>
      </c>
      <c r="BA214" s="438" t="s">
        <v>301</v>
      </c>
    </row>
    <row r="215" spans="1:53">
      <c r="A215" s="3"/>
      <c r="B215" s="104"/>
      <c r="C215" s="3"/>
      <c r="D215" s="105"/>
      <c r="E215" s="296" t="str">
        <f>IF($F$27="","","○")</f>
        <v/>
      </c>
      <c r="F215" s="102" t="str">
        <f>IF(E215="☓","",IF($F$27="","",IFERROR(VLOOKUP(F216,$BC$2:$BD$80,2,FALSE),$F$27)))</f>
        <v/>
      </c>
      <c r="G215" s="296" t="str">
        <f>IF($H$27="","","○")</f>
        <v/>
      </c>
      <c r="H215" s="102" t="str">
        <f>IF(G215="☓","",IF($H$27="","",IFERROR(VLOOKUP(H216,$BC$2:$BD$80,2,FALSE),$H$27)))</f>
        <v/>
      </c>
      <c r="I215" s="296" t="str">
        <f>IF($J$27="","","○")</f>
        <v/>
      </c>
      <c r="J215" s="102" t="str">
        <f>IF(I215="☓","",IF($J$27="","",IFERROR(VLOOKUP(J216,$BC$2:$BD$80,2,FALSE),$J$27)))</f>
        <v/>
      </c>
      <c r="K215" s="296" t="str">
        <f>IF($L$27="","","○")</f>
        <v/>
      </c>
      <c r="L215" s="102" t="str">
        <f>IF(K215="☓","",IF($L$27="","",IFERROR(VLOOKUP(L216,$BC$2:$BD$80,2,FALSE),$L$27)))</f>
        <v/>
      </c>
      <c r="M215" s="296" t="str">
        <f>IF($N$27="","","○")</f>
        <v/>
      </c>
      <c r="N215" s="102" t="str">
        <f>IF(M215="☓","",IF($N$27="","",IFERROR(VLOOKUP(N216,$BC$2:$BD$80,2,FALSE),$N$27)))</f>
        <v/>
      </c>
      <c r="O215" s="296" t="str">
        <f>IF($P$27="","","○")</f>
        <v/>
      </c>
      <c r="P215" s="102" t="str">
        <f>IF(O215="☓","",IF($P$27="","",IFERROR(VLOOKUP(P216,$BC$2:$BD$80,2,FALSE),$P$27)))</f>
        <v/>
      </c>
      <c r="Q215" s="296" t="str">
        <f>IF($R$27="","","○")</f>
        <v/>
      </c>
      <c r="R215" s="102" t="str">
        <f>IF(Q215="☓","",IF($R$27="","",IFERROR(VLOOKUP(R216,$BC$2:$BD$80,2,FALSE),$R$27)))</f>
        <v/>
      </c>
      <c r="S215" s="296" t="str">
        <f>IF($T$27="","","○")</f>
        <v/>
      </c>
      <c r="T215" s="211" t="str">
        <f>IF(S215="☓","",IF($T$27="","",IFERROR(VLOOKUP(T216,$BC$2:$BD$80,2,FALSE),$T$27)))</f>
        <v/>
      </c>
      <c r="U215" s="1"/>
      <c r="V215" s="1"/>
      <c r="W215" s="1"/>
      <c r="X215" s="1"/>
      <c r="Y215" s="1"/>
      <c r="Z215" s="105"/>
      <c r="AZ215" s="438" t="s">
        <v>476</v>
      </c>
      <c r="BA215" s="438" t="s">
        <v>301</v>
      </c>
    </row>
    <row r="216" spans="1:53">
      <c r="A216" s="3"/>
      <c r="B216" s="99"/>
      <c r="C216" s="205"/>
      <c r="D216" s="202"/>
      <c r="E216" s="99"/>
      <c r="F216" s="231" t="str">
        <f>IF(E215="☓","",IF($AV$10="",$F$28,$AV$10))</f>
        <v/>
      </c>
      <c r="G216" s="232"/>
      <c r="H216" s="231" t="str">
        <f>IF(G215="☓","",IF($AV$11="",$H$28,$AV$11))</f>
        <v/>
      </c>
      <c r="I216" s="232"/>
      <c r="J216" s="231" t="str">
        <f>IF(I215="☓","",IF($AV$12="",$J$28,$AV$12))</f>
        <v/>
      </c>
      <c r="K216" s="232"/>
      <c r="L216" s="231" t="str">
        <f>IF(K215="☓","",IF($AV$13="",$L$28,$AV$13))</f>
        <v/>
      </c>
      <c r="M216" s="232"/>
      <c r="N216" s="231" t="str">
        <f>IF(M215="☓","",IF($AV$14="",UPPER($N$28),$AV$14))</f>
        <v/>
      </c>
      <c r="O216" s="232"/>
      <c r="P216" s="231" t="str">
        <f>IF(O215="☓","",IF($AV$15="",$P$28,$AV$15))</f>
        <v/>
      </c>
      <c r="Q216" s="232"/>
      <c r="R216" s="231" t="str">
        <f>IF(Q215="☓","",IF($AV$16="",$R$28,$AV$16))</f>
        <v/>
      </c>
      <c r="S216" s="232"/>
      <c r="T216" s="233" t="str">
        <f>IF(S215="☓","",IF($AV$17="",$T$28,$AV$17))</f>
        <v/>
      </c>
      <c r="U216" s="1"/>
      <c r="V216" s="1"/>
      <c r="W216" s="1"/>
      <c r="X216" s="1"/>
      <c r="Y216" s="1"/>
      <c r="Z216" s="105"/>
      <c r="AZ216" s="438" t="s">
        <v>403</v>
      </c>
      <c r="BA216" s="438" t="s">
        <v>303</v>
      </c>
    </row>
    <row r="217" spans="1:53">
      <c r="A217" s="3"/>
      <c r="B217" s="1" t="s">
        <v>573</v>
      </c>
      <c r="C217" s="1"/>
      <c r="D217" s="1"/>
      <c r="E217" s="1"/>
      <c r="F217" s="1"/>
      <c r="G217" s="1"/>
      <c r="H217" s="1"/>
      <c r="I217" s="1"/>
      <c r="J217" s="1"/>
      <c r="K217" s="1"/>
      <c r="L217" s="1"/>
      <c r="M217" s="1"/>
      <c r="N217" s="1"/>
      <c r="O217" s="1"/>
      <c r="P217" s="1"/>
      <c r="Q217" s="1"/>
      <c r="R217" s="1"/>
      <c r="S217" s="1"/>
      <c r="T217" s="1"/>
      <c r="U217" s="1"/>
      <c r="V217" s="1"/>
      <c r="W217" s="1"/>
      <c r="X217" s="1"/>
      <c r="Y217" s="1"/>
      <c r="Z217" s="105"/>
      <c r="AZ217" s="438" t="s">
        <v>477</v>
      </c>
      <c r="BA217" s="438" t="s">
        <v>303</v>
      </c>
    </row>
    <row r="218" spans="1:53">
      <c r="A218" s="3"/>
      <c r="B218" s="1"/>
      <c r="C218" s="1"/>
      <c r="D218" s="1"/>
      <c r="E218" s="1"/>
      <c r="F218" s="1"/>
      <c r="G218" s="1"/>
      <c r="H218" s="1"/>
      <c r="I218" s="1"/>
      <c r="J218" s="1"/>
      <c r="K218" s="1"/>
      <c r="L218" s="1"/>
      <c r="M218" s="1"/>
      <c r="N218" s="1"/>
      <c r="O218" s="1"/>
      <c r="P218" s="1"/>
      <c r="Q218" s="1"/>
      <c r="R218" s="1"/>
      <c r="S218" s="1"/>
      <c r="T218" s="1"/>
      <c r="U218" s="1"/>
      <c r="V218" s="1"/>
      <c r="W218" s="1"/>
      <c r="X218" s="1"/>
      <c r="Y218" s="1"/>
      <c r="Z218" s="105"/>
      <c r="AZ218" s="438" t="s">
        <v>404</v>
      </c>
      <c r="BA218" s="438" t="s">
        <v>305</v>
      </c>
    </row>
    <row r="219" spans="1:53">
      <c r="A219" s="194" t="str">
        <f>IF(B219="","","配列長")</f>
        <v/>
      </c>
      <c r="B219" s="195" t="str">
        <f>IF($D$15&gt;=Z219,"NO."&amp;Z219,"")</f>
        <v/>
      </c>
      <c r="C219" s="56"/>
      <c r="D219" s="56"/>
      <c r="E219" s="56"/>
      <c r="F219" s="210"/>
      <c r="G219" s="210"/>
      <c r="H219" s="191"/>
      <c r="I219" s="191"/>
      <c r="J219" s="56"/>
      <c r="K219" s="56"/>
      <c r="L219" s="191"/>
      <c r="M219" s="191"/>
      <c r="N219" s="191"/>
      <c r="O219" s="191"/>
      <c r="P219" s="191"/>
      <c r="Q219" s="191"/>
      <c r="R219" s="191"/>
      <c r="S219" s="191"/>
      <c r="T219" s="191"/>
      <c r="U219" s="191"/>
      <c r="V219" s="191"/>
      <c r="W219" s="191"/>
      <c r="X219" s="191"/>
      <c r="Y219" s="191"/>
      <c r="Z219" s="234">
        <v>12</v>
      </c>
      <c r="AZ219" s="438" t="s">
        <v>478</v>
      </c>
      <c r="BA219" s="438" t="s">
        <v>305</v>
      </c>
    </row>
    <row r="220" spans="1:53">
      <c r="A220" s="3"/>
      <c r="B220" s="1"/>
      <c r="C220" s="1"/>
      <c r="D220" s="1"/>
      <c r="E220" s="1"/>
      <c r="F220" s="1"/>
      <c r="G220" s="1"/>
      <c r="H220" s="1"/>
      <c r="I220" s="1"/>
      <c r="J220" s="1"/>
      <c r="K220" s="1"/>
      <c r="L220" s="1"/>
      <c r="M220" s="1"/>
      <c r="N220" s="1"/>
      <c r="O220" s="1"/>
      <c r="P220" s="1"/>
      <c r="Q220" s="1"/>
      <c r="R220" s="1"/>
      <c r="S220" s="1"/>
      <c r="T220" s="1"/>
      <c r="U220" s="1"/>
      <c r="V220" s="1"/>
      <c r="W220" s="1"/>
      <c r="X220" s="1"/>
      <c r="Y220" s="1"/>
      <c r="Z220" s="105"/>
      <c r="AZ220" s="438" t="s">
        <v>405</v>
      </c>
      <c r="BA220" s="438" t="s">
        <v>307</v>
      </c>
    </row>
    <row r="221" spans="1:53">
      <c r="A221" s="3"/>
      <c r="B221" s="731" t="s">
        <v>572</v>
      </c>
      <c r="C221" s="731"/>
      <c r="D221" s="732" t="str">
        <f>IF(B219="","",$D$18)</f>
        <v/>
      </c>
      <c r="E221" s="732"/>
      <c r="F221" s="732"/>
      <c r="G221" s="1"/>
      <c r="H221" s="1"/>
      <c r="I221" s="1"/>
      <c r="J221" s="1"/>
      <c r="K221" s="1"/>
      <c r="L221" s="1"/>
      <c r="M221" s="1"/>
      <c r="N221" s="1"/>
      <c r="O221" s="1"/>
      <c r="P221" s="1"/>
      <c r="Q221" s="1"/>
      <c r="R221" s="1"/>
      <c r="S221" s="1"/>
      <c r="T221" s="1"/>
      <c r="U221" s="1"/>
      <c r="V221" s="1"/>
      <c r="W221" s="1"/>
      <c r="X221" s="1"/>
      <c r="Y221" s="1"/>
      <c r="Z221" s="105"/>
      <c r="AZ221" s="438" t="s">
        <v>545</v>
      </c>
      <c r="BA221" s="438" t="s">
        <v>307</v>
      </c>
    </row>
    <row r="222" spans="1:53">
      <c r="A222" s="3"/>
      <c r="B222" s="711" t="s">
        <v>2</v>
      </c>
      <c r="C222" s="712"/>
      <c r="D222" s="733"/>
      <c r="E222" s="733"/>
      <c r="F222" s="733"/>
      <c r="G222" s="1"/>
      <c r="H222" s="1"/>
      <c r="I222" s="1"/>
      <c r="J222" s="1"/>
      <c r="K222" s="1"/>
      <c r="L222" s="1"/>
      <c r="M222" s="1"/>
      <c r="N222" s="1"/>
      <c r="O222" s="1"/>
      <c r="P222" s="1"/>
      <c r="Q222" s="1"/>
      <c r="R222" s="1"/>
      <c r="S222" s="1"/>
      <c r="T222" s="1"/>
      <c r="U222" s="1"/>
      <c r="V222" s="1"/>
      <c r="W222" s="1"/>
      <c r="X222" s="1"/>
      <c r="Y222" s="1"/>
      <c r="Z222" s="105"/>
      <c r="AZ222" s="438" t="s">
        <v>526</v>
      </c>
      <c r="BA222" s="438" t="s">
        <v>307</v>
      </c>
    </row>
    <row r="223" spans="1:53">
      <c r="A223" s="3"/>
      <c r="B223" s="711" t="s">
        <v>130</v>
      </c>
      <c r="C223" s="712"/>
      <c r="D223" s="713"/>
      <c r="E223" s="714"/>
      <c r="F223" s="715"/>
      <c r="G223" s="1"/>
      <c r="H223" s="1"/>
      <c r="I223" s="1"/>
      <c r="J223" s="1"/>
      <c r="K223" s="1"/>
      <c r="L223" s="1"/>
      <c r="M223" s="1"/>
      <c r="N223" s="1"/>
      <c r="O223" s="1"/>
      <c r="P223" s="1"/>
      <c r="Q223" s="1"/>
      <c r="R223" s="1"/>
      <c r="S223" s="1"/>
      <c r="T223" s="1"/>
      <c r="U223" s="1"/>
      <c r="V223" s="1"/>
      <c r="W223" s="3"/>
      <c r="X223" s="3"/>
      <c r="Y223" s="1"/>
      <c r="Z223" s="105"/>
      <c r="AZ223" s="438" t="s">
        <v>479</v>
      </c>
      <c r="BA223" s="438" t="s">
        <v>307</v>
      </c>
    </row>
    <row r="224" spans="1:53">
      <c r="A224" s="3"/>
      <c r="B224" s="711" t="s">
        <v>131</v>
      </c>
      <c r="C224" s="712"/>
      <c r="D224" s="713"/>
      <c r="E224" s="714"/>
      <c r="F224" s="715"/>
      <c r="G224" s="1"/>
      <c r="H224" s="1"/>
      <c r="I224" s="1"/>
      <c r="J224" s="1"/>
      <c r="K224" s="1"/>
      <c r="L224" s="1"/>
      <c r="M224" s="1"/>
      <c r="N224" s="1"/>
      <c r="O224" s="1"/>
      <c r="P224" s="1"/>
      <c r="Q224" s="1"/>
      <c r="R224" s="1"/>
      <c r="S224" s="1"/>
      <c r="T224" s="1"/>
      <c r="U224" s="207"/>
      <c r="V224" s="207"/>
      <c r="W224" s="11"/>
      <c r="X224" s="11"/>
      <c r="Y224" s="1"/>
      <c r="Z224" s="105"/>
      <c r="AZ224" s="438" t="s">
        <v>406</v>
      </c>
      <c r="BA224" s="438" t="s">
        <v>309</v>
      </c>
    </row>
    <row r="225" spans="1:53" ht="13.5" customHeight="1">
      <c r="A225" s="3"/>
      <c r="B225" s="716" t="s">
        <v>626</v>
      </c>
      <c r="C225" s="717"/>
      <c r="D225" s="722"/>
      <c r="E225" s="723"/>
      <c r="F225" s="723"/>
      <c r="G225" s="723"/>
      <c r="H225" s="723"/>
      <c r="I225" s="723"/>
      <c r="J225" s="723"/>
      <c r="K225" s="723"/>
      <c r="L225" s="723"/>
      <c r="M225" s="723"/>
      <c r="N225" s="723"/>
      <c r="O225" s="723"/>
      <c r="P225" s="723"/>
      <c r="Q225" s="723"/>
      <c r="R225" s="723"/>
      <c r="S225" s="723"/>
      <c r="T225" s="724"/>
      <c r="U225" s="208"/>
      <c r="V225" s="208"/>
      <c r="W225" s="11"/>
      <c r="X225" s="11"/>
      <c r="Y225" s="1"/>
      <c r="Z225" s="105"/>
      <c r="AZ225" s="438" t="s">
        <v>527</v>
      </c>
      <c r="BA225" s="438" t="s">
        <v>309</v>
      </c>
    </row>
    <row r="226" spans="1:53">
      <c r="A226" s="107"/>
      <c r="B226" s="718"/>
      <c r="C226" s="719"/>
      <c r="D226" s="725"/>
      <c r="E226" s="726"/>
      <c r="F226" s="726"/>
      <c r="G226" s="726"/>
      <c r="H226" s="726"/>
      <c r="I226" s="726"/>
      <c r="J226" s="726"/>
      <c r="K226" s="726"/>
      <c r="L226" s="726"/>
      <c r="M226" s="726"/>
      <c r="N226" s="726"/>
      <c r="O226" s="726"/>
      <c r="P226" s="726"/>
      <c r="Q226" s="726"/>
      <c r="R226" s="726"/>
      <c r="S226" s="726"/>
      <c r="T226" s="727"/>
      <c r="U226" s="209"/>
      <c r="V226" s="209"/>
      <c r="W226" s="11"/>
      <c r="X226" s="11"/>
      <c r="Y226" s="107"/>
      <c r="Z226" s="110"/>
      <c r="AZ226" s="438" t="s">
        <v>480</v>
      </c>
      <c r="BA226" s="438" t="s">
        <v>309</v>
      </c>
    </row>
    <row r="227" spans="1:53">
      <c r="A227" s="3"/>
      <c r="B227" s="720"/>
      <c r="C227" s="721"/>
      <c r="D227" s="728"/>
      <c r="E227" s="729"/>
      <c r="F227" s="729"/>
      <c r="G227" s="729"/>
      <c r="H227" s="729"/>
      <c r="I227" s="729"/>
      <c r="J227" s="729"/>
      <c r="K227" s="729"/>
      <c r="L227" s="729"/>
      <c r="M227" s="729"/>
      <c r="N227" s="729"/>
      <c r="O227" s="729"/>
      <c r="P227" s="729"/>
      <c r="Q227" s="729"/>
      <c r="R227" s="729"/>
      <c r="S227" s="729"/>
      <c r="T227" s="730"/>
      <c r="U227" s="1"/>
      <c r="V227" s="1"/>
      <c r="W227" s="1"/>
      <c r="X227" s="1"/>
      <c r="Y227" s="1"/>
      <c r="Z227" s="105"/>
      <c r="AZ227" s="438" t="s">
        <v>407</v>
      </c>
      <c r="BA227" s="438" t="s">
        <v>311</v>
      </c>
    </row>
    <row r="228" spans="1:53">
      <c r="A228" s="3"/>
      <c r="B228" s="710" t="s">
        <v>9</v>
      </c>
      <c r="C228" s="710"/>
      <c r="D228" s="1" t="str">
        <f>"5'末端："&amp;""&amp;LEN(D223)&amp;""&amp;"bp"</f>
        <v>5'末端：0bp</v>
      </c>
      <c r="E228" s="1"/>
      <c r="F228" s="1" t="str">
        <f>"3'末端："&amp;""&amp;LEN(D224)&amp;""&amp;"bp"</f>
        <v>3'末端：0bp</v>
      </c>
      <c r="G228" s="1"/>
      <c r="H228" s="1" t="str">
        <f>IF(D225="","コード配列：","コード配列："&amp;'コドン変換用シート (一括)'!AF15&amp;""&amp;"bp ("&amp;'コドン変換用シート (一括)'!AG15&amp;""&amp;"AA)")</f>
        <v>コード配列：</v>
      </c>
      <c r="I228" s="1"/>
      <c r="J228" s="1"/>
      <c r="K228" s="1"/>
      <c r="L228" s="1" t="str">
        <f>IFERROR("合計："&amp;LEN(D223)+LEN(D224)+'コドン変換用シート (一括)'!AF15&amp;""&amp;"bp","")</f>
        <v/>
      </c>
      <c r="M228" s="1"/>
      <c r="N228" s="1"/>
      <c r="O228" s="1"/>
      <c r="P228" s="1"/>
      <c r="Q228" s="1"/>
      <c r="R228" s="1"/>
      <c r="S228" s="1"/>
      <c r="T228" s="1"/>
      <c r="U228" s="107"/>
      <c r="V228" s="107"/>
      <c r="W228" s="107"/>
      <c r="X228" s="1"/>
      <c r="Y228" s="1"/>
      <c r="Z228" s="105"/>
      <c r="AZ228" s="438" t="s">
        <v>546</v>
      </c>
      <c r="BA228" s="438" t="s">
        <v>311</v>
      </c>
    </row>
    <row r="229" spans="1:53">
      <c r="A229" s="3"/>
      <c r="B229" s="107"/>
      <c r="C229" s="107"/>
      <c r="D229" s="107"/>
      <c r="E229" s="107"/>
      <c r="F229" s="107"/>
      <c r="G229" s="107"/>
      <c r="H229" s="107"/>
      <c r="I229" s="107"/>
      <c r="J229" s="107"/>
      <c r="K229" s="107"/>
      <c r="L229" s="107"/>
      <c r="M229" s="107"/>
      <c r="N229" s="107"/>
      <c r="O229" s="107"/>
      <c r="P229" s="107"/>
      <c r="Q229" s="107"/>
      <c r="R229" s="107"/>
      <c r="S229" s="107"/>
      <c r="T229" s="107"/>
      <c r="U229" s="1"/>
      <c r="V229" s="1"/>
      <c r="W229" s="1"/>
      <c r="X229" s="107"/>
      <c r="Y229" s="1"/>
      <c r="Z229" s="105"/>
      <c r="AZ229" s="438" t="s">
        <v>528</v>
      </c>
      <c r="BA229" s="438" t="s">
        <v>311</v>
      </c>
    </row>
    <row r="230" spans="1:53">
      <c r="A230" s="3"/>
      <c r="B230" s="199" t="s">
        <v>566</v>
      </c>
      <c r="C230" s="203"/>
      <c r="D230" s="201"/>
      <c r="E230" s="199" t="s">
        <v>568</v>
      </c>
      <c r="F230" s="206" t="str">
        <f>IF($F$25="","",IFERROR(VLOOKUP($F$44,$BC$2:$BD$80,2,FALSE),$F$25))</f>
        <v>Kpn I</v>
      </c>
      <c r="G230" s="296" t="str">
        <f>IF($H$25="","","○")</f>
        <v/>
      </c>
      <c r="H230" s="102" t="str">
        <f>IF(G230="☓","",IF($H$25="","",IFERROR(VLOOKUP(H231,$BC$2:$BD$80,2,FALSE),$H$25)))</f>
        <v/>
      </c>
      <c r="I230" s="296" t="str">
        <f>IF($J$25="","","○")</f>
        <v/>
      </c>
      <c r="J230" s="102" t="str">
        <f>IF(I230="☓","",IF($J$25="","",IFERROR(VLOOKUP(J231,$BC$2:$BD$80,2,FALSE),$J$25)))</f>
        <v/>
      </c>
      <c r="K230" s="296" t="str">
        <f>IF($L$25="","","○")</f>
        <v/>
      </c>
      <c r="L230" s="102" t="str">
        <f>IF(K230="☓","",IF($L$25="","",IFERROR(VLOOKUP(L231,$BC$2:$BD$80,2,FALSE),$L$25)))</f>
        <v/>
      </c>
      <c r="M230" s="296" t="str">
        <f>IF($N$25="","","○")</f>
        <v/>
      </c>
      <c r="N230" s="102" t="str">
        <f>IF(M230="☓","",IF($N$25="","",IFERROR(VLOOKUP(N231,$BC$2:$BD$80,2,FALSE),$N$25)))</f>
        <v/>
      </c>
      <c r="O230" s="296" t="str">
        <f>IF($P$25="","","○")</f>
        <v/>
      </c>
      <c r="P230" s="102" t="str">
        <f>IF(O230="☓","",IF($P$25="","",IFERROR(VLOOKUP(P231,$BC$2:$BD$80,2,FALSE),$P$25)))</f>
        <v/>
      </c>
      <c r="Q230" s="296" t="str">
        <f>IF($R$25="","","○")</f>
        <v/>
      </c>
      <c r="R230" s="102" t="str">
        <f>IF(Q230="☓","",IF($R$25="","",IFERROR(VLOOKUP(R231,$BC$2:$BD$80,2,FALSE),$R$25)))</f>
        <v/>
      </c>
      <c r="S230" s="296" t="str">
        <f>IF($T$25="","","○")</f>
        <v/>
      </c>
      <c r="T230" s="211" t="str">
        <f>IF(S230="☓","",IF($T$25="","",IFERROR(VLOOKUP(T231,$BC$2:$BD$80,2,FALSE),$T$25)))</f>
        <v/>
      </c>
      <c r="U230" s="107"/>
      <c r="V230" s="107"/>
      <c r="W230" s="107"/>
      <c r="X230" s="1"/>
      <c r="Y230" s="1"/>
      <c r="Z230" s="105"/>
      <c r="AZ230" s="438" t="s">
        <v>481</v>
      </c>
      <c r="BA230" s="438" t="s">
        <v>311</v>
      </c>
    </row>
    <row r="231" spans="1:53">
      <c r="A231" s="3"/>
      <c r="B231" s="204"/>
      <c r="C231" s="107"/>
      <c r="D231" s="110"/>
      <c r="E231" s="104"/>
      <c r="F231" s="229" t="s">
        <v>632</v>
      </c>
      <c r="G231" s="230"/>
      <c r="H231" s="231" t="str">
        <f>IF(G230="☓","",IF($AV$3="",$H$26,$AV$3))</f>
        <v/>
      </c>
      <c r="I231" s="232"/>
      <c r="J231" s="231" t="str">
        <f>IF(I230="☓","",IF($AV$4="",$J$26,$AV$4))</f>
        <v/>
      </c>
      <c r="K231" s="232"/>
      <c r="L231" s="231" t="str">
        <f>IF(K230="☓","",IF($AV$5="",$L$26,$AV$5))</f>
        <v/>
      </c>
      <c r="M231" s="232"/>
      <c r="N231" s="231" t="str">
        <f>IF(M230="☓","",IF($AV$6="",$N$26,$AV$6))</f>
        <v/>
      </c>
      <c r="O231" s="232"/>
      <c r="P231" s="231" t="str">
        <f>IF(O230="☓","",IF($AV$7="",$P$26,$AV$7))</f>
        <v/>
      </c>
      <c r="Q231" s="232"/>
      <c r="R231" s="231" t="str">
        <f>IF(Q230="☓","",IF($AV$8="",$R$26,$AV$8))</f>
        <v/>
      </c>
      <c r="S231" s="232"/>
      <c r="T231" s="233" t="str">
        <f>IF(S230="☓","",IF($AV$9="",$T$26,$AV$9))</f>
        <v/>
      </c>
      <c r="U231" s="1"/>
      <c r="V231" s="1"/>
      <c r="W231" s="1"/>
      <c r="X231" s="1"/>
      <c r="Y231" s="1"/>
      <c r="Z231" s="105"/>
      <c r="AZ231" s="438" t="s">
        <v>408</v>
      </c>
      <c r="BA231" s="438" t="s">
        <v>313</v>
      </c>
    </row>
    <row r="232" spans="1:53">
      <c r="A232" s="3"/>
      <c r="B232" s="104"/>
      <c r="C232" s="3"/>
      <c r="D232" s="105"/>
      <c r="E232" s="296" t="str">
        <f>IF($F$27="","","○")</f>
        <v/>
      </c>
      <c r="F232" s="102" t="str">
        <f>IF(E232="☓","",IF($F$27="","",IFERROR(VLOOKUP(F233,$BC$2:$BD$80,2,FALSE),$F$27)))</f>
        <v/>
      </c>
      <c r="G232" s="296" t="str">
        <f>IF($H$27="","","○")</f>
        <v/>
      </c>
      <c r="H232" s="102" t="str">
        <f>IF(G232="☓","",IF($H$27="","",IFERROR(VLOOKUP(H233,$BC$2:$BD$80,2,FALSE),$H$27)))</f>
        <v/>
      </c>
      <c r="I232" s="296" t="str">
        <f>IF($J$27="","","○")</f>
        <v/>
      </c>
      <c r="J232" s="102" t="str">
        <f>IF(I232="☓","",IF($J$27="","",IFERROR(VLOOKUP(J233,$BC$2:$BD$80,2,FALSE),$J$27)))</f>
        <v/>
      </c>
      <c r="K232" s="296" t="str">
        <f>IF($L$27="","","○")</f>
        <v/>
      </c>
      <c r="L232" s="102" t="str">
        <f>IF(K232="☓","",IF($L$27="","",IFERROR(VLOOKUP(L233,$BC$2:$BD$80,2,FALSE),$L$27)))</f>
        <v/>
      </c>
      <c r="M232" s="296" t="str">
        <f>IF($N$27="","","○")</f>
        <v/>
      </c>
      <c r="N232" s="102" t="str">
        <f>IF(M232="☓","",IF($N$27="","",IFERROR(VLOOKUP(N233,$BC$2:$BD$80,2,FALSE),$N$27)))</f>
        <v/>
      </c>
      <c r="O232" s="296" t="str">
        <f>IF($P$27="","","○")</f>
        <v/>
      </c>
      <c r="P232" s="102" t="str">
        <f>IF(O232="☓","",IF($P$27="","",IFERROR(VLOOKUP(P233,$BC$2:$BD$80,2,FALSE),$P$27)))</f>
        <v/>
      </c>
      <c r="Q232" s="296" t="str">
        <f>IF($R$27="","","○")</f>
        <v/>
      </c>
      <c r="R232" s="102" t="str">
        <f>IF(Q232="☓","",IF($R$27="","",IFERROR(VLOOKUP(R233,$BC$2:$BD$80,2,FALSE),$R$27)))</f>
        <v/>
      </c>
      <c r="S232" s="296" t="str">
        <f>IF($T$27="","","○")</f>
        <v/>
      </c>
      <c r="T232" s="211" t="str">
        <f>IF(S232="☓","",IF($T$27="","",IFERROR(VLOOKUP(T233,$BC$2:$BD$80,2,FALSE),$T$27)))</f>
        <v/>
      </c>
      <c r="U232" s="1"/>
      <c r="V232" s="1"/>
      <c r="W232" s="1"/>
      <c r="X232" s="1"/>
      <c r="Y232" s="1"/>
      <c r="Z232" s="105"/>
      <c r="AZ232" s="438" t="s">
        <v>529</v>
      </c>
      <c r="BA232" s="438" t="s">
        <v>313</v>
      </c>
    </row>
    <row r="233" spans="1:53">
      <c r="A233" s="3"/>
      <c r="B233" s="99"/>
      <c r="C233" s="205"/>
      <c r="D233" s="202"/>
      <c r="E233" s="99"/>
      <c r="F233" s="231" t="str">
        <f>IF(E232="☓","",IF($AV$10="",$F$28,$AV$10))</f>
        <v/>
      </c>
      <c r="G233" s="232"/>
      <c r="H233" s="231" t="str">
        <f>IF(G232="☓","",IF($AV$11="",$H$28,$AV$11))</f>
        <v/>
      </c>
      <c r="I233" s="232"/>
      <c r="J233" s="231" t="str">
        <f>IF(I232="☓","",IF($AV$12="",$J$28,$AV$12))</f>
        <v/>
      </c>
      <c r="K233" s="232"/>
      <c r="L233" s="231" t="str">
        <f>IF(K232="☓","",IF($AV$13="",$L$28,$AV$13))</f>
        <v/>
      </c>
      <c r="M233" s="232"/>
      <c r="N233" s="231" t="str">
        <f>IF(M232="☓","",IF($AV$14="",UPPER($N$28),$AV$14))</f>
        <v/>
      </c>
      <c r="O233" s="232"/>
      <c r="P233" s="231" t="str">
        <f>IF(O232="☓","",IF($AV$15="",$P$28,$AV$15))</f>
        <v/>
      </c>
      <c r="Q233" s="232"/>
      <c r="R233" s="231" t="str">
        <f>IF(Q232="☓","",IF($AV$16="",$R$28,$AV$16))</f>
        <v/>
      </c>
      <c r="S233" s="232"/>
      <c r="T233" s="233" t="str">
        <f>IF(S232="☓","",IF($AV$17="",$T$28,$AV$17))</f>
        <v/>
      </c>
      <c r="U233" s="1"/>
      <c r="V233" s="1"/>
      <c r="W233" s="1"/>
      <c r="X233" s="1"/>
      <c r="Y233" s="1"/>
      <c r="Z233" s="105"/>
      <c r="AZ233" s="438" t="s">
        <v>482</v>
      </c>
      <c r="BA233" s="438" t="s">
        <v>313</v>
      </c>
    </row>
    <row r="234" spans="1:53">
      <c r="A234" s="3"/>
      <c r="B234" s="1" t="s">
        <v>573</v>
      </c>
      <c r="C234" s="1"/>
      <c r="D234" s="1"/>
      <c r="E234" s="1"/>
      <c r="F234" s="1"/>
      <c r="G234" s="1"/>
      <c r="H234" s="1"/>
      <c r="I234" s="1"/>
      <c r="J234" s="1"/>
      <c r="K234" s="1"/>
      <c r="L234" s="1"/>
      <c r="M234" s="1"/>
      <c r="N234" s="1"/>
      <c r="O234" s="1"/>
      <c r="P234" s="1"/>
      <c r="Q234" s="1"/>
      <c r="R234" s="1"/>
      <c r="S234" s="1"/>
      <c r="T234" s="1"/>
      <c r="U234" s="1"/>
      <c r="V234" s="1"/>
      <c r="W234" s="1"/>
      <c r="X234" s="1"/>
      <c r="Y234" s="1"/>
      <c r="Z234" s="105"/>
      <c r="AZ234" s="438" t="s">
        <v>409</v>
      </c>
      <c r="BA234" s="438" t="s">
        <v>315</v>
      </c>
    </row>
    <row r="235" spans="1:53">
      <c r="A235" s="3"/>
      <c r="B235" s="1"/>
      <c r="C235" s="1"/>
      <c r="D235" s="1"/>
      <c r="E235" s="1"/>
      <c r="F235" s="1"/>
      <c r="G235" s="1"/>
      <c r="H235" s="1"/>
      <c r="I235" s="1"/>
      <c r="J235" s="1"/>
      <c r="K235" s="1"/>
      <c r="L235" s="1"/>
      <c r="M235" s="1"/>
      <c r="N235" s="1"/>
      <c r="O235" s="1"/>
      <c r="P235" s="1"/>
      <c r="Q235" s="1"/>
      <c r="R235" s="1"/>
      <c r="S235" s="1"/>
      <c r="T235" s="1"/>
      <c r="U235" s="1"/>
      <c r="V235" s="1"/>
      <c r="W235" s="1"/>
      <c r="X235" s="1"/>
      <c r="Y235" s="1"/>
      <c r="Z235" s="105"/>
      <c r="AZ235" s="438" t="s">
        <v>530</v>
      </c>
      <c r="BA235" s="438" t="s">
        <v>315</v>
      </c>
    </row>
    <row r="236" spans="1:53">
      <c r="A236" s="194" t="str">
        <f>IF(B236="","","配列長")</f>
        <v/>
      </c>
      <c r="B236" s="195" t="str">
        <f>IF($D$15&gt;=Z236,"NO."&amp;Z236,"")</f>
        <v/>
      </c>
      <c r="C236" s="56"/>
      <c r="D236" s="56"/>
      <c r="E236" s="56"/>
      <c r="F236" s="210"/>
      <c r="G236" s="210"/>
      <c r="H236" s="191"/>
      <c r="I236" s="191"/>
      <c r="J236" s="56"/>
      <c r="K236" s="56"/>
      <c r="L236" s="191"/>
      <c r="M236" s="191"/>
      <c r="N236" s="191"/>
      <c r="O236" s="191"/>
      <c r="P236" s="191"/>
      <c r="Q236" s="191"/>
      <c r="R236" s="191"/>
      <c r="S236" s="191"/>
      <c r="T236" s="191"/>
      <c r="U236" s="191"/>
      <c r="V236" s="191"/>
      <c r="W236" s="191"/>
      <c r="X236" s="191"/>
      <c r="Y236" s="191"/>
      <c r="Z236" s="234">
        <v>13</v>
      </c>
      <c r="AZ236" s="438" t="s">
        <v>483</v>
      </c>
      <c r="BA236" s="438" t="s">
        <v>315</v>
      </c>
    </row>
    <row r="237" spans="1:53">
      <c r="A237" s="3"/>
      <c r="B237" s="1"/>
      <c r="C237" s="1"/>
      <c r="D237" s="1"/>
      <c r="E237" s="1"/>
      <c r="F237" s="1"/>
      <c r="G237" s="1"/>
      <c r="H237" s="1"/>
      <c r="I237" s="1"/>
      <c r="J237" s="1"/>
      <c r="K237" s="1"/>
      <c r="L237" s="1"/>
      <c r="M237" s="1"/>
      <c r="N237" s="1"/>
      <c r="O237" s="1"/>
      <c r="P237" s="1"/>
      <c r="Q237" s="1"/>
      <c r="R237" s="1"/>
      <c r="S237" s="1"/>
      <c r="T237" s="1"/>
      <c r="U237" s="1"/>
      <c r="V237" s="1"/>
      <c r="W237" s="1"/>
      <c r="X237" s="1"/>
      <c r="Y237" s="1"/>
      <c r="Z237" s="105"/>
    </row>
    <row r="238" spans="1:53">
      <c r="A238" s="3"/>
      <c r="B238" s="731" t="s">
        <v>572</v>
      </c>
      <c r="C238" s="731"/>
      <c r="D238" s="732" t="str">
        <f>IF(B236="","",$D$18)</f>
        <v/>
      </c>
      <c r="E238" s="732"/>
      <c r="F238" s="732"/>
      <c r="G238" s="1"/>
      <c r="H238" s="1"/>
      <c r="I238" s="1"/>
      <c r="J238" s="1"/>
      <c r="K238" s="1"/>
      <c r="L238" s="1"/>
      <c r="M238" s="1"/>
      <c r="N238" s="1"/>
      <c r="O238" s="1"/>
      <c r="P238" s="1"/>
      <c r="Q238" s="1"/>
      <c r="R238" s="1"/>
      <c r="S238" s="1"/>
      <c r="T238" s="1"/>
      <c r="U238" s="1"/>
      <c r="V238" s="1"/>
      <c r="W238" s="1"/>
      <c r="X238" s="1"/>
      <c r="Y238" s="1"/>
      <c r="Z238" s="105"/>
    </row>
    <row r="239" spans="1:53">
      <c r="A239" s="3"/>
      <c r="B239" s="711" t="s">
        <v>2</v>
      </c>
      <c r="C239" s="712"/>
      <c r="D239" s="733"/>
      <c r="E239" s="733"/>
      <c r="F239" s="733"/>
      <c r="G239" s="1"/>
      <c r="H239" s="1"/>
      <c r="I239" s="1"/>
      <c r="J239" s="1"/>
      <c r="K239" s="1"/>
      <c r="L239" s="1"/>
      <c r="M239" s="1"/>
      <c r="N239" s="1"/>
      <c r="O239" s="1"/>
      <c r="P239" s="1"/>
      <c r="Q239" s="1"/>
      <c r="R239" s="1"/>
      <c r="S239" s="1"/>
      <c r="T239" s="1"/>
      <c r="U239" s="1"/>
      <c r="V239" s="1"/>
      <c r="W239" s="1"/>
      <c r="X239" s="1"/>
      <c r="Y239" s="1"/>
      <c r="Z239" s="105"/>
    </row>
    <row r="240" spans="1:53">
      <c r="A240" s="3"/>
      <c r="B240" s="711" t="s">
        <v>130</v>
      </c>
      <c r="C240" s="712"/>
      <c r="D240" s="713"/>
      <c r="E240" s="714"/>
      <c r="F240" s="715"/>
      <c r="G240" s="1"/>
      <c r="H240" s="1"/>
      <c r="I240" s="1"/>
      <c r="J240" s="1"/>
      <c r="K240" s="1"/>
      <c r="L240" s="1"/>
      <c r="M240" s="1"/>
      <c r="N240" s="1"/>
      <c r="O240" s="1"/>
      <c r="P240" s="1"/>
      <c r="Q240" s="1"/>
      <c r="R240" s="1"/>
      <c r="S240" s="1"/>
      <c r="T240" s="1"/>
      <c r="U240" s="1"/>
      <c r="V240" s="1"/>
      <c r="W240" s="3"/>
      <c r="X240" s="3"/>
      <c r="Y240" s="1"/>
      <c r="Z240" s="105"/>
    </row>
    <row r="241" spans="1:53">
      <c r="A241" s="3"/>
      <c r="B241" s="711" t="s">
        <v>131</v>
      </c>
      <c r="C241" s="712"/>
      <c r="D241" s="713"/>
      <c r="E241" s="714"/>
      <c r="F241" s="715"/>
      <c r="G241" s="1"/>
      <c r="H241" s="1"/>
      <c r="I241" s="1"/>
      <c r="J241" s="1"/>
      <c r="K241" s="1"/>
      <c r="L241" s="1"/>
      <c r="M241" s="1"/>
      <c r="N241" s="1"/>
      <c r="O241" s="1"/>
      <c r="P241" s="1"/>
      <c r="Q241" s="1"/>
      <c r="R241" s="1"/>
      <c r="S241" s="1"/>
      <c r="T241" s="1"/>
      <c r="U241" s="207"/>
      <c r="V241" s="207"/>
      <c r="W241" s="11"/>
      <c r="X241" s="11"/>
      <c r="Y241" s="1"/>
      <c r="Z241" s="105"/>
    </row>
    <row r="242" spans="1:53" ht="13.5" customHeight="1">
      <c r="A242" s="3"/>
      <c r="B242" s="716" t="s">
        <v>626</v>
      </c>
      <c r="C242" s="717"/>
      <c r="D242" s="722"/>
      <c r="E242" s="723"/>
      <c r="F242" s="723"/>
      <c r="G242" s="723"/>
      <c r="H242" s="723"/>
      <c r="I242" s="723"/>
      <c r="J242" s="723"/>
      <c r="K242" s="723"/>
      <c r="L242" s="723"/>
      <c r="M242" s="723"/>
      <c r="N242" s="723"/>
      <c r="O242" s="723"/>
      <c r="P242" s="723"/>
      <c r="Q242" s="723"/>
      <c r="R242" s="723"/>
      <c r="S242" s="723"/>
      <c r="T242" s="724"/>
      <c r="U242" s="208"/>
      <c r="V242" s="208"/>
      <c r="W242" s="11"/>
      <c r="X242" s="11"/>
      <c r="Y242" s="1"/>
      <c r="Z242" s="105"/>
    </row>
    <row r="243" spans="1:53">
      <c r="A243" s="107"/>
      <c r="B243" s="718"/>
      <c r="C243" s="719"/>
      <c r="D243" s="725"/>
      <c r="E243" s="726"/>
      <c r="F243" s="726"/>
      <c r="G243" s="726"/>
      <c r="H243" s="726"/>
      <c r="I243" s="726"/>
      <c r="J243" s="726"/>
      <c r="K243" s="726"/>
      <c r="L243" s="726"/>
      <c r="M243" s="726"/>
      <c r="N243" s="726"/>
      <c r="O243" s="726"/>
      <c r="P243" s="726"/>
      <c r="Q243" s="726"/>
      <c r="R243" s="726"/>
      <c r="S243" s="726"/>
      <c r="T243" s="727"/>
      <c r="U243" s="209"/>
      <c r="V243" s="209"/>
      <c r="W243" s="11"/>
      <c r="X243" s="11"/>
      <c r="Y243" s="107"/>
      <c r="Z243" s="110"/>
    </row>
    <row r="244" spans="1:53">
      <c r="A244" s="3"/>
      <c r="B244" s="720"/>
      <c r="C244" s="721"/>
      <c r="D244" s="728"/>
      <c r="E244" s="729"/>
      <c r="F244" s="729"/>
      <c r="G244" s="729"/>
      <c r="H244" s="729"/>
      <c r="I244" s="729"/>
      <c r="J244" s="729"/>
      <c r="K244" s="729"/>
      <c r="L244" s="729"/>
      <c r="M244" s="729"/>
      <c r="N244" s="729"/>
      <c r="O244" s="729"/>
      <c r="P244" s="729"/>
      <c r="Q244" s="729"/>
      <c r="R244" s="729"/>
      <c r="S244" s="729"/>
      <c r="T244" s="730"/>
      <c r="U244" s="1"/>
      <c r="V244" s="1"/>
      <c r="W244" s="1"/>
      <c r="X244" s="1"/>
      <c r="Y244" s="1"/>
      <c r="Z244" s="105"/>
      <c r="AZ244" s="239" t="s">
        <v>489</v>
      </c>
    </row>
    <row r="245" spans="1:53">
      <c r="A245" s="3"/>
      <c r="B245" s="710" t="s">
        <v>9</v>
      </c>
      <c r="C245" s="710"/>
      <c r="D245" s="1" t="str">
        <f>"5'末端："&amp;""&amp;LEN(D240)&amp;""&amp;"bp"</f>
        <v>5'末端：0bp</v>
      </c>
      <c r="E245" s="1"/>
      <c r="F245" s="1" t="str">
        <f>"3'末端："&amp;""&amp;LEN(D241)&amp;""&amp;"bp"</f>
        <v>3'末端：0bp</v>
      </c>
      <c r="G245" s="1"/>
      <c r="H245" s="1" t="str">
        <f>IF(D242="","コード配列：","コード配列："&amp;'コドン変換用シート (一括)'!AF16&amp;""&amp;"bp ("&amp;'コドン変換用シート (一括)'!AG16&amp;""&amp;"AA)")</f>
        <v>コード配列：</v>
      </c>
      <c r="I245" s="1"/>
      <c r="J245" s="1"/>
      <c r="K245" s="1"/>
      <c r="L245" s="1" t="str">
        <f>IFERROR("合計："&amp;LEN(D240)+LEN(D241)+'コドン変換用シート (一括)'!AF16&amp;""&amp;"bp","")</f>
        <v/>
      </c>
      <c r="M245" s="1"/>
      <c r="N245" s="1"/>
      <c r="O245" s="1"/>
      <c r="P245" s="1"/>
      <c r="Q245" s="1"/>
      <c r="R245" s="1"/>
      <c r="S245" s="1"/>
      <c r="T245" s="1"/>
      <c r="U245" s="107"/>
      <c r="V245" s="107"/>
      <c r="W245" s="107"/>
      <c r="X245" s="1"/>
      <c r="Y245" s="1"/>
      <c r="Z245" s="105"/>
      <c r="AZ245" s="239" t="s">
        <v>489</v>
      </c>
    </row>
    <row r="246" spans="1:53">
      <c r="A246" s="3"/>
      <c r="B246" s="107"/>
      <c r="C246" s="107"/>
      <c r="D246" s="107"/>
      <c r="E246" s="107"/>
      <c r="F246" s="107"/>
      <c r="G246" s="107"/>
      <c r="H246" s="107"/>
      <c r="I246" s="107"/>
      <c r="J246" s="107"/>
      <c r="K246" s="107"/>
      <c r="L246" s="107"/>
      <c r="M246" s="107"/>
      <c r="N246" s="107"/>
      <c r="O246" s="107"/>
      <c r="P246" s="107"/>
      <c r="Q246" s="107"/>
      <c r="R246" s="107"/>
      <c r="S246" s="107"/>
      <c r="T246" s="107"/>
      <c r="U246" s="1"/>
      <c r="V246" s="1"/>
      <c r="W246" s="1"/>
      <c r="X246" s="107"/>
      <c r="Y246" s="1"/>
      <c r="Z246" s="105"/>
      <c r="AZ246" s="239" t="s">
        <v>489</v>
      </c>
    </row>
    <row r="247" spans="1:53">
      <c r="A247" s="3"/>
      <c r="B247" s="199" t="s">
        <v>566</v>
      </c>
      <c r="C247" s="203"/>
      <c r="D247" s="201"/>
      <c r="E247" s="199" t="s">
        <v>568</v>
      </c>
      <c r="F247" s="206" t="str">
        <f>IF($F$25="","",IFERROR(VLOOKUP($F$44,$BC$2:$BD$80,2,FALSE),$F$25))</f>
        <v>Kpn I</v>
      </c>
      <c r="G247" s="296" t="str">
        <f>IF($H$25="","","○")</f>
        <v/>
      </c>
      <c r="H247" s="102" t="str">
        <f>IF(G247="☓","",IF($H$25="","",IFERROR(VLOOKUP(H248,$BC$2:$BD$80,2,FALSE),$H$25)))</f>
        <v/>
      </c>
      <c r="I247" s="296" t="str">
        <f>IF($J$25="","","○")</f>
        <v/>
      </c>
      <c r="J247" s="102" t="str">
        <f>IF(I247="☓","",IF($J$25="","",IFERROR(VLOOKUP(J248,$BC$2:$BD$80,2,FALSE),$J$25)))</f>
        <v/>
      </c>
      <c r="K247" s="296" t="str">
        <f>IF($L$25="","","○")</f>
        <v/>
      </c>
      <c r="L247" s="102" t="str">
        <f>IF(K247="☓","",IF($L$25="","",IFERROR(VLOOKUP(L248,$BC$2:$BD$80,2,FALSE),$L$25)))</f>
        <v/>
      </c>
      <c r="M247" s="296" t="str">
        <f>IF($N$25="","","○")</f>
        <v/>
      </c>
      <c r="N247" s="102" t="str">
        <f>IF(M247="☓","",IF($N$25="","",IFERROR(VLOOKUP(N248,$BC$2:$BD$80,2,FALSE),$N$25)))</f>
        <v/>
      </c>
      <c r="O247" s="296" t="str">
        <f>IF($P$25="","","○")</f>
        <v/>
      </c>
      <c r="P247" s="102" t="str">
        <f>IF(O247="☓","",IF($P$25="","",IFERROR(VLOOKUP(P248,$BC$2:$BD$80,2,FALSE),$P$25)))</f>
        <v/>
      </c>
      <c r="Q247" s="296" t="str">
        <f>IF($R$25="","","○")</f>
        <v/>
      </c>
      <c r="R247" s="102" t="str">
        <f>IF(Q247="☓","",IF($R$25="","",IFERROR(VLOOKUP(R248,$BC$2:$BD$80,2,FALSE),$R$25)))</f>
        <v/>
      </c>
      <c r="S247" s="296" t="str">
        <f>IF($T$25="","","○")</f>
        <v/>
      </c>
      <c r="T247" s="211" t="str">
        <f>IF(S247="☓","",IF($T$25="","",IFERROR(VLOOKUP(T248,$BC$2:$BD$80,2,FALSE),$T$25)))</f>
        <v/>
      </c>
      <c r="U247" s="107"/>
      <c r="V247" s="107"/>
      <c r="W247" s="107"/>
      <c r="X247" s="1"/>
      <c r="Y247" s="1"/>
      <c r="Z247" s="105"/>
      <c r="AZ247" s="239" t="s">
        <v>489</v>
      </c>
    </row>
    <row r="248" spans="1:53">
      <c r="A248" s="3"/>
      <c r="B248" s="204"/>
      <c r="C248" s="107"/>
      <c r="D248" s="110"/>
      <c r="E248" s="104"/>
      <c r="F248" s="229" t="s">
        <v>631</v>
      </c>
      <c r="G248" s="230"/>
      <c r="H248" s="231" t="str">
        <f>IF(G247="☓","",IF($AV$3="",$H$26,$AV$3))</f>
        <v/>
      </c>
      <c r="I248" s="232"/>
      <c r="J248" s="231" t="str">
        <f>IF(I247="☓","",IF($AV$4="",$J$26,$AV$4))</f>
        <v/>
      </c>
      <c r="K248" s="232"/>
      <c r="L248" s="231" t="str">
        <f>IF(K247="☓","",IF($AV$5="",$L$26,$AV$5))</f>
        <v/>
      </c>
      <c r="M248" s="232"/>
      <c r="N248" s="231" t="str">
        <f>IF(M247="☓","",IF($AV$6="",$N$26,$AV$6))</f>
        <v/>
      </c>
      <c r="O248" s="232"/>
      <c r="P248" s="231" t="str">
        <f>IF(O247="☓","",IF($AV$7="",$P$26,$AV$7))</f>
        <v/>
      </c>
      <c r="Q248" s="232"/>
      <c r="R248" s="231" t="str">
        <f>IF(Q247="☓","",IF($AV$8="",$R$26,$AV$8))</f>
        <v/>
      </c>
      <c r="S248" s="232"/>
      <c r="T248" s="233" t="str">
        <f>IF(S247="☓","",IF($AV$9="",$T$26,$AV$9))</f>
        <v/>
      </c>
      <c r="U248" s="1"/>
      <c r="V248" s="1"/>
      <c r="W248" s="1"/>
      <c r="X248" s="1"/>
      <c r="Y248" s="1"/>
      <c r="Z248" s="105"/>
      <c r="AZ248" s="239" t="s">
        <v>489</v>
      </c>
    </row>
    <row r="249" spans="1:53">
      <c r="A249" s="3"/>
      <c r="B249" s="104"/>
      <c r="C249" s="3"/>
      <c r="D249" s="105"/>
      <c r="E249" s="296" t="str">
        <f>IF($F$27="","","○")</f>
        <v/>
      </c>
      <c r="F249" s="102" t="str">
        <f>IF(E249="☓","",IF($F$27="","",IFERROR(VLOOKUP(F250,$BC$2:$BD$80,2,FALSE),$F$27)))</f>
        <v/>
      </c>
      <c r="G249" s="296" t="str">
        <f>IF($H$27="","","○")</f>
        <v/>
      </c>
      <c r="H249" s="102" t="str">
        <f>IF(G249="☓","",IF($H$27="","",IFERROR(VLOOKUP(H250,$BC$2:$BD$80,2,FALSE),$H$27)))</f>
        <v/>
      </c>
      <c r="I249" s="296" t="str">
        <f>IF($J$27="","","○")</f>
        <v/>
      </c>
      <c r="J249" s="102" t="str">
        <f>IF(I249="☓","",IF($J$27="","",IFERROR(VLOOKUP(J250,$BC$2:$BD$80,2,FALSE),$J$27)))</f>
        <v/>
      </c>
      <c r="K249" s="296" t="str">
        <f>IF($L$27="","","○")</f>
        <v/>
      </c>
      <c r="L249" s="102" t="str">
        <f>IF(K249="☓","",IF($L$27="","",IFERROR(VLOOKUP(L250,$BC$2:$BD$80,2,FALSE),$L$27)))</f>
        <v/>
      </c>
      <c r="M249" s="296" t="str">
        <f>IF($N$27="","","○")</f>
        <v/>
      </c>
      <c r="N249" s="102" t="str">
        <f>IF(M249="☓","",IF($N$27="","",IFERROR(VLOOKUP(N250,$BC$2:$BD$80,2,FALSE),$N$27)))</f>
        <v/>
      </c>
      <c r="O249" s="296" t="str">
        <f>IF($P$27="","","○")</f>
        <v/>
      </c>
      <c r="P249" s="102" t="str">
        <f>IF(O249="☓","",IF($P$27="","",IFERROR(VLOOKUP(P250,$BC$2:$BD$80,2,FALSE),$P$27)))</f>
        <v/>
      </c>
      <c r="Q249" s="296" t="str">
        <f>IF($R$27="","","○")</f>
        <v/>
      </c>
      <c r="R249" s="102" t="str">
        <f>IF(Q249="☓","",IF($R$27="","",IFERROR(VLOOKUP(R250,$BC$2:$BD$80,2,FALSE),$R$27)))</f>
        <v/>
      </c>
      <c r="S249" s="296" t="str">
        <f>IF($T$27="","","○")</f>
        <v/>
      </c>
      <c r="T249" s="211" t="str">
        <f>IF(S249="☓","",IF($T$27="","",IFERROR(VLOOKUP(T250,$BC$2:$BD$80,2,FALSE),$T$27)))</f>
        <v/>
      </c>
      <c r="U249" s="1"/>
      <c r="V249" s="1"/>
      <c r="W249" s="1"/>
      <c r="X249" s="1"/>
      <c r="Y249" s="1"/>
      <c r="Z249" s="105"/>
      <c r="AZ249" s="239" t="s">
        <v>489</v>
      </c>
    </row>
    <row r="250" spans="1:53">
      <c r="A250" s="3"/>
      <c r="B250" s="99"/>
      <c r="C250" s="205"/>
      <c r="D250" s="202"/>
      <c r="E250" s="99"/>
      <c r="F250" s="231" t="str">
        <f>IF(E249="☓","",IF($AV$10="",$F$28,$AV$10))</f>
        <v/>
      </c>
      <c r="G250" s="232"/>
      <c r="H250" s="231" t="str">
        <f>IF(G249="☓","",IF($AV$11="",$H$28,$AV$11))</f>
        <v/>
      </c>
      <c r="I250" s="232"/>
      <c r="J250" s="231" t="str">
        <f>IF(I249="☓","",IF($AV$12="",$J$28,$AV$12))</f>
        <v/>
      </c>
      <c r="K250" s="232"/>
      <c r="L250" s="231" t="str">
        <f>IF(K249="☓","",IF($AV$13="",$L$28,$AV$13))</f>
        <v/>
      </c>
      <c r="M250" s="232"/>
      <c r="N250" s="231" t="str">
        <f>IF(M249="☓","",IF($AV$14="",UPPER($N$28),$AV$14))</f>
        <v/>
      </c>
      <c r="O250" s="232"/>
      <c r="P250" s="231" t="str">
        <f>IF(O249="☓","",IF($AV$15="",$P$28,$AV$15))</f>
        <v/>
      </c>
      <c r="Q250" s="232"/>
      <c r="R250" s="231" t="str">
        <f>IF(Q249="☓","",IF($AV$16="",$R$28,$AV$16))</f>
        <v/>
      </c>
      <c r="S250" s="232"/>
      <c r="T250" s="233" t="str">
        <f>IF(S249="☓","",IF($AV$17="",$T$28,$AV$17))</f>
        <v/>
      </c>
      <c r="U250" s="1"/>
      <c r="V250" s="1"/>
      <c r="W250" s="1"/>
      <c r="X250" s="1"/>
      <c r="Y250" s="1"/>
      <c r="Z250" s="105"/>
      <c r="AZ250" s="239" t="s">
        <v>489</v>
      </c>
    </row>
    <row r="251" spans="1:53">
      <c r="A251" s="3"/>
      <c r="B251" s="1" t="s">
        <v>573</v>
      </c>
      <c r="C251" s="1"/>
      <c r="D251" s="1"/>
      <c r="E251" s="1"/>
      <c r="F251" s="1"/>
      <c r="G251" s="1"/>
      <c r="H251" s="1"/>
      <c r="I251" s="1"/>
      <c r="J251" s="1"/>
      <c r="K251" s="1"/>
      <c r="L251" s="1"/>
      <c r="M251" s="1"/>
      <c r="N251" s="1"/>
      <c r="O251" s="1"/>
      <c r="P251" s="1"/>
      <c r="Q251" s="1"/>
      <c r="R251" s="1"/>
      <c r="S251" s="1"/>
      <c r="T251" s="1"/>
      <c r="U251" s="1"/>
      <c r="V251" s="1"/>
      <c r="W251" s="1"/>
      <c r="X251" s="1"/>
      <c r="Y251" s="1"/>
      <c r="Z251" s="105"/>
      <c r="AZ251" s="239" t="s">
        <v>489</v>
      </c>
    </row>
    <row r="252" spans="1:53">
      <c r="A252" s="3"/>
      <c r="B252" s="1"/>
      <c r="C252" s="1"/>
      <c r="D252" s="1"/>
      <c r="E252" s="1"/>
      <c r="F252" s="1"/>
      <c r="G252" s="1"/>
      <c r="H252" s="1"/>
      <c r="I252" s="1"/>
      <c r="J252" s="1"/>
      <c r="K252" s="1"/>
      <c r="L252" s="1"/>
      <c r="M252" s="1"/>
      <c r="N252" s="1"/>
      <c r="O252" s="1"/>
      <c r="P252" s="1"/>
      <c r="Q252" s="1"/>
      <c r="R252" s="1"/>
      <c r="S252" s="1"/>
      <c r="T252" s="1"/>
      <c r="U252" s="1"/>
      <c r="V252" s="1"/>
      <c r="W252" s="1"/>
      <c r="X252" s="1"/>
      <c r="Y252" s="1"/>
      <c r="Z252" s="105"/>
      <c r="AZ252" s="239" t="s">
        <v>489</v>
      </c>
    </row>
    <row r="253" spans="1:53">
      <c r="A253" s="194" t="str">
        <f>IF(B253="","","配列長")</f>
        <v/>
      </c>
      <c r="B253" s="195" t="str">
        <f>IF($D$15&gt;=Z253,"NO."&amp;Z253,"")</f>
        <v/>
      </c>
      <c r="C253" s="56"/>
      <c r="D253" s="56"/>
      <c r="E253" s="56"/>
      <c r="F253" s="210"/>
      <c r="G253" s="210"/>
      <c r="H253" s="191"/>
      <c r="I253" s="191"/>
      <c r="J253" s="56"/>
      <c r="K253" s="56"/>
      <c r="L253" s="191"/>
      <c r="M253" s="191"/>
      <c r="N253" s="191"/>
      <c r="O253" s="191"/>
      <c r="P253" s="191"/>
      <c r="Q253" s="191"/>
      <c r="R253" s="191"/>
      <c r="S253" s="191"/>
      <c r="T253" s="191"/>
      <c r="U253" s="191"/>
      <c r="V253" s="191"/>
      <c r="W253" s="191"/>
      <c r="X253" s="191"/>
      <c r="Y253" s="191"/>
      <c r="Z253" s="234">
        <v>14</v>
      </c>
      <c r="BA253" s="438"/>
    </row>
    <row r="254" spans="1:53">
      <c r="A254" s="3"/>
      <c r="B254" s="1"/>
      <c r="C254" s="1"/>
      <c r="D254" s="1"/>
      <c r="E254" s="1"/>
      <c r="F254" s="1"/>
      <c r="G254" s="1"/>
      <c r="H254" s="1"/>
      <c r="I254" s="1"/>
      <c r="J254" s="1"/>
      <c r="K254" s="1"/>
      <c r="L254" s="1"/>
      <c r="M254" s="1"/>
      <c r="N254" s="1"/>
      <c r="O254" s="1"/>
      <c r="P254" s="1"/>
      <c r="Q254" s="1"/>
      <c r="R254" s="1"/>
      <c r="S254" s="1"/>
      <c r="T254" s="1"/>
      <c r="U254" s="1"/>
      <c r="V254" s="1"/>
      <c r="W254" s="1"/>
      <c r="X254" s="1"/>
      <c r="Y254" s="1"/>
      <c r="Z254" s="105"/>
      <c r="BA254" s="438"/>
    </row>
    <row r="255" spans="1:53">
      <c r="A255" s="3"/>
      <c r="B255" s="731" t="s">
        <v>572</v>
      </c>
      <c r="C255" s="731"/>
      <c r="D255" s="732" t="str">
        <f>IF(B253="","",$D$18)</f>
        <v/>
      </c>
      <c r="E255" s="732"/>
      <c r="F255" s="732"/>
      <c r="G255" s="1"/>
      <c r="H255" s="1"/>
      <c r="I255" s="1"/>
      <c r="J255" s="1"/>
      <c r="K255" s="1"/>
      <c r="L255" s="1"/>
      <c r="M255" s="1"/>
      <c r="N255" s="1"/>
      <c r="O255" s="1"/>
      <c r="P255" s="1"/>
      <c r="Q255" s="1"/>
      <c r="R255" s="1"/>
      <c r="S255" s="1"/>
      <c r="T255" s="1"/>
      <c r="U255" s="1"/>
      <c r="V255" s="1"/>
      <c r="W255" s="1"/>
      <c r="X255" s="1"/>
      <c r="Y255" s="1"/>
      <c r="Z255" s="105"/>
      <c r="BA255" s="438"/>
    </row>
    <row r="256" spans="1:53">
      <c r="A256" s="3"/>
      <c r="B256" s="711" t="s">
        <v>2</v>
      </c>
      <c r="C256" s="712"/>
      <c r="D256" s="733"/>
      <c r="E256" s="733"/>
      <c r="F256" s="733"/>
      <c r="G256" s="1"/>
      <c r="H256" s="1"/>
      <c r="I256" s="1"/>
      <c r="J256" s="1"/>
      <c r="K256" s="1"/>
      <c r="L256" s="1"/>
      <c r="M256" s="1"/>
      <c r="N256" s="1"/>
      <c r="O256" s="1"/>
      <c r="P256" s="1"/>
      <c r="Q256" s="1"/>
      <c r="R256" s="1"/>
      <c r="S256" s="1"/>
      <c r="T256" s="1"/>
      <c r="U256" s="1"/>
      <c r="V256" s="1"/>
      <c r="W256" s="1"/>
      <c r="X256" s="1"/>
      <c r="Y256" s="1"/>
      <c r="Z256" s="105"/>
      <c r="BA256" s="438"/>
    </row>
    <row r="257" spans="1:53">
      <c r="A257" s="3"/>
      <c r="B257" s="711" t="s">
        <v>130</v>
      </c>
      <c r="C257" s="712"/>
      <c r="D257" s="713"/>
      <c r="E257" s="714"/>
      <c r="F257" s="715"/>
      <c r="G257" s="1"/>
      <c r="H257" s="1"/>
      <c r="I257" s="1"/>
      <c r="J257" s="1"/>
      <c r="K257" s="1"/>
      <c r="L257" s="1"/>
      <c r="M257" s="1"/>
      <c r="N257" s="1"/>
      <c r="O257" s="1"/>
      <c r="P257" s="1"/>
      <c r="Q257" s="1"/>
      <c r="R257" s="1"/>
      <c r="S257" s="1"/>
      <c r="T257" s="1"/>
      <c r="U257" s="1"/>
      <c r="V257" s="1"/>
      <c r="W257" s="3"/>
      <c r="X257" s="3"/>
      <c r="Y257" s="1"/>
      <c r="Z257" s="105"/>
      <c r="BA257" s="438"/>
    </row>
    <row r="258" spans="1:53">
      <c r="A258" s="3"/>
      <c r="B258" s="711" t="s">
        <v>131</v>
      </c>
      <c r="C258" s="712"/>
      <c r="D258" s="713"/>
      <c r="E258" s="714"/>
      <c r="F258" s="715"/>
      <c r="G258" s="1"/>
      <c r="H258" s="1"/>
      <c r="I258" s="1"/>
      <c r="J258" s="1"/>
      <c r="K258" s="1"/>
      <c r="L258" s="1"/>
      <c r="M258" s="1"/>
      <c r="N258" s="1"/>
      <c r="O258" s="1"/>
      <c r="P258" s="1"/>
      <c r="Q258" s="1"/>
      <c r="R258" s="1"/>
      <c r="S258" s="1"/>
      <c r="T258" s="1"/>
      <c r="U258" s="207"/>
      <c r="V258" s="207"/>
      <c r="W258" s="11"/>
      <c r="X258" s="11"/>
      <c r="Y258" s="1"/>
      <c r="Z258" s="105"/>
    </row>
    <row r="259" spans="1:53" ht="13.5" customHeight="1">
      <c r="A259" s="3"/>
      <c r="B259" s="716" t="s">
        <v>626</v>
      </c>
      <c r="C259" s="717"/>
      <c r="D259" s="722"/>
      <c r="E259" s="723"/>
      <c r="F259" s="723"/>
      <c r="G259" s="723"/>
      <c r="H259" s="723"/>
      <c r="I259" s="723"/>
      <c r="J259" s="723"/>
      <c r="K259" s="723"/>
      <c r="L259" s="723"/>
      <c r="M259" s="723"/>
      <c r="N259" s="723"/>
      <c r="O259" s="723"/>
      <c r="P259" s="723"/>
      <c r="Q259" s="723"/>
      <c r="R259" s="723"/>
      <c r="S259" s="723"/>
      <c r="T259" s="724"/>
      <c r="U259" s="208"/>
      <c r="V259" s="208"/>
      <c r="W259" s="11"/>
      <c r="X259" s="11"/>
      <c r="Y259" s="1"/>
      <c r="Z259" s="105"/>
    </row>
    <row r="260" spans="1:53">
      <c r="A260" s="107"/>
      <c r="B260" s="718"/>
      <c r="C260" s="719"/>
      <c r="D260" s="725"/>
      <c r="E260" s="726"/>
      <c r="F260" s="726"/>
      <c r="G260" s="726"/>
      <c r="H260" s="726"/>
      <c r="I260" s="726"/>
      <c r="J260" s="726"/>
      <c r="K260" s="726"/>
      <c r="L260" s="726"/>
      <c r="M260" s="726"/>
      <c r="N260" s="726"/>
      <c r="O260" s="726"/>
      <c r="P260" s="726"/>
      <c r="Q260" s="726"/>
      <c r="R260" s="726"/>
      <c r="S260" s="726"/>
      <c r="T260" s="727"/>
      <c r="U260" s="209"/>
      <c r="V260" s="209"/>
      <c r="W260" s="11"/>
      <c r="X260" s="11"/>
      <c r="Y260" s="107"/>
      <c r="Z260" s="110"/>
    </row>
    <row r="261" spans="1:53">
      <c r="A261" s="3"/>
      <c r="B261" s="720"/>
      <c r="C261" s="721"/>
      <c r="D261" s="728"/>
      <c r="E261" s="729"/>
      <c r="F261" s="729"/>
      <c r="G261" s="729"/>
      <c r="H261" s="729"/>
      <c r="I261" s="729"/>
      <c r="J261" s="729"/>
      <c r="K261" s="729"/>
      <c r="L261" s="729"/>
      <c r="M261" s="729"/>
      <c r="N261" s="729"/>
      <c r="O261" s="729"/>
      <c r="P261" s="729"/>
      <c r="Q261" s="729"/>
      <c r="R261" s="729"/>
      <c r="S261" s="729"/>
      <c r="T261" s="730"/>
      <c r="U261" s="1"/>
      <c r="V261" s="1"/>
      <c r="W261" s="1"/>
      <c r="X261" s="1"/>
      <c r="Y261" s="1"/>
      <c r="Z261" s="105"/>
    </row>
    <row r="262" spans="1:53">
      <c r="A262" s="3"/>
      <c r="B262" s="710" t="s">
        <v>9</v>
      </c>
      <c r="C262" s="710"/>
      <c r="D262" s="1" t="str">
        <f>"5'末端："&amp;""&amp;LEN(D257)&amp;""&amp;"bp"</f>
        <v>5'末端：0bp</v>
      </c>
      <c r="E262" s="1"/>
      <c r="F262" s="1" t="str">
        <f>"3'末端："&amp;""&amp;LEN(D258)&amp;""&amp;"bp"</f>
        <v>3'末端：0bp</v>
      </c>
      <c r="G262" s="1"/>
      <c r="H262" s="1" t="str">
        <f>IF(D259="","コード配列：","コード配列："&amp;'コドン変換用シート (一括)'!AF17&amp;""&amp;"bp ("&amp;'コドン変換用シート (一括)'!AG17&amp;""&amp;"AA)")</f>
        <v>コード配列：</v>
      </c>
      <c r="I262" s="1"/>
      <c r="J262" s="1"/>
      <c r="K262" s="1"/>
      <c r="L262" s="1" t="str">
        <f>IFERROR("合計："&amp;LEN(D257)+LEN(D258)+'コドン変換用シート (一括)'!AF17&amp;""&amp;"bp","")</f>
        <v/>
      </c>
      <c r="M262" s="1"/>
      <c r="N262" s="1"/>
      <c r="O262" s="1"/>
      <c r="P262" s="1"/>
      <c r="Q262" s="1"/>
      <c r="R262" s="1"/>
      <c r="S262" s="1"/>
      <c r="T262" s="1"/>
      <c r="U262" s="107"/>
      <c r="V262" s="107"/>
      <c r="W262" s="107"/>
      <c r="X262" s="1"/>
      <c r="Y262" s="1"/>
      <c r="Z262" s="105"/>
    </row>
    <row r="263" spans="1:53">
      <c r="A263" s="3"/>
      <c r="B263" s="107"/>
      <c r="C263" s="107"/>
      <c r="D263" s="107"/>
      <c r="E263" s="107"/>
      <c r="F263" s="107"/>
      <c r="G263" s="107"/>
      <c r="H263" s="107"/>
      <c r="I263" s="107"/>
      <c r="J263" s="107"/>
      <c r="K263" s="107"/>
      <c r="L263" s="107"/>
      <c r="M263" s="107"/>
      <c r="N263" s="107"/>
      <c r="O263" s="107"/>
      <c r="P263" s="107"/>
      <c r="Q263" s="107"/>
      <c r="R263" s="107"/>
      <c r="S263" s="107"/>
      <c r="T263" s="107"/>
      <c r="U263" s="1"/>
      <c r="V263" s="1"/>
      <c r="W263" s="1"/>
      <c r="X263" s="107"/>
      <c r="Y263" s="1"/>
      <c r="Z263" s="105"/>
    </row>
    <row r="264" spans="1:53">
      <c r="A264" s="3"/>
      <c r="B264" s="199" t="s">
        <v>566</v>
      </c>
      <c r="C264" s="203"/>
      <c r="D264" s="201"/>
      <c r="E264" s="199" t="s">
        <v>568</v>
      </c>
      <c r="F264" s="206" t="str">
        <f>IF($F$25="","",IFERROR(VLOOKUP($F$44,$BC$2:$BD$80,2,FALSE),$F$25))</f>
        <v>Kpn I</v>
      </c>
      <c r="G264" s="296" t="str">
        <f>IF($H$25="","","○")</f>
        <v/>
      </c>
      <c r="H264" s="102" t="str">
        <f>IF(G264="☓","",IF($H$25="","",IFERROR(VLOOKUP(H265,$BC$2:$BD$80,2,FALSE),$H$25)))</f>
        <v/>
      </c>
      <c r="I264" s="296" t="str">
        <f>IF($J$25="","","○")</f>
        <v/>
      </c>
      <c r="J264" s="102" t="str">
        <f>IF(I264="☓","",IF($J$25="","",IFERROR(VLOOKUP(J265,$BC$2:$BD$80,2,FALSE),$J$25)))</f>
        <v/>
      </c>
      <c r="K264" s="296" t="str">
        <f>IF($L$25="","","○")</f>
        <v/>
      </c>
      <c r="L264" s="102" t="str">
        <f>IF(K264="☓","",IF($L$25="","",IFERROR(VLOOKUP(L265,$BC$2:$BD$80,2,FALSE),$L$25)))</f>
        <v/>
      </c>
      <c r="M264" s="296" t="str">
        <f>IF($N$25="","","○")</f>
        <v/>
      </c>
      <c r="N264" s="102" t="str">
        <f>IF(M264="☓","",IF($N$25="","",IFERROR(VLOOKUP(N265,$BC$2:$BD$80,2,FALSE),$N$25)))</f>
        <v/>
      </c>
      <c r="O264" s="296" t="str">
        <f>IF($P$25="","","○")</f>
        <v/>
      </c>
      <c r="P264" s="102" t="str">
        <f>IF(O264="☓","",IF($P$25="","",IFERROR(VLOOKUP(P265,$BC$2:$BD$80,2,FALSE),$P$25)))</f>
        <v/>
      </c>
      <c r="Q264" s="296" t="str">
        <f>IF($R$25="","","○")</f>
        <v/>
      </c>
      <c r="R264" s="102" t="str">
        <f>IF(Q264="☓","",IF($R$25="","",IFERROR(VLOOKUP(R265,$BC$2:$BD$80,2,FALSE),$R$25)))</f>
        <v/>
      </c>
      <c r="S264" s="296" t="str">
        <f>IF($T$25="","","○")</f>
        <v/>
      </c>
      <c r="T264" s="211" t="str">
        <f>IF(S264="☓","",IF($T$25="","",IFERROR(VLOOKUP(T265,$BC$2:$BD$80,2,FALSE),$T$25)))</f>
        <v/>
      </c>
      <c r="U264" s="107"/>
      <c r="V264" s="107"/>
      <c r="W264" s="107"/>
      <c r="X264" s="1"/>
      <c r="Y264" s="1"/>
      <c r="Z264" s="105"/>
    </row>
    <row r="265" spans="1:53">
      <c r="A265" s="3"/>
      <c r="B265" s="204"/>
      <c r="C265" s="107"/>
      <c r="D265" s="110"/>
      <c r="E265" s="104"/>
      <c r="F265" s="229" t="s">
        <v>631</v>
      </c>
      <c r="G265" s="230"/>
      <c r="H265" s="231" t="str">
        <f>IF(G264="☓","",IF($AV$3="",$H$26,$AV$3))</f>
        <v/>
      </c>
      <c r="I265" s="232"/>
      <c r="J265" s="231" t="str">
        <f>IF(I264="☓","",IF($AV$4="",$J$26,$AV$4))</f>
        <v/>
      </c>
      <c r="K265" s="232"/>
      <c r="L265" s="231" t="str">
        <f>IF(K264="☓","",IF($AV$5="",$L$26,$AV$5))</f>
        <v/>
      </c>
      <c r="M265" s="232"/>
      <c r="N265" s="231" t="str">
        <f>IF(M264="☓","",IF($AV$6="",$N$26,$AV$6))</f>
        <v/>
      </c>
      <c r="O265" s="232"/>
      <c r="P265" s="231" t="str">
        <f>IF(O264="☓","",IF($AV$7="",$P$26,$AV$7))</f>
        <v/>
      </c>
      <c r="Q265" s="232"/>
      <c r="R265" s="231" t="str">
        <f>IF(Q264="☓","",IF($AV$8="",$R$26,$AV$8))</f>
        <v/>
      </c>
      <c r="S265" s="232"/>
      <c r="T265" s="233" t="str">
        <f>IF(S264="☓","",IF($AV$9="",$T$26,$AV$9))</f>
        <v/>
      </c>
      <c r="U265" s="1"/>
      <c r="V265" s="1"/>
      <c r="W265" s="1"/>
      <c r="X265" s="1"/>
      <c r="Y265" s="1"/>
      <c r="Z265" s="105"/>
    </row>
    <row r="266" spans="1:53">
      <c r="A266" s="3"/>
      <c r="B266" s="104"/>
      <c r="C266" s="3"/>
      <c r="D266" s="105"/>
      <c r="E266" s="296" t="str">
        <f>IF($F$27="","","○")</f>
        <v/>
      </c>
      <c r="F266" s="102" t="str">
        <f>IF(E266="☓","",IF($F$27="","",IFERROR(VLOOKUP(F267,$BC$2:$BD$80,2,FALSE),$F$27)))</f>
        <v/>
      </c>
      <c r="G266" s="296" t="str">
        <f>IF($H$27="","","○")</f>
        <v/>
      </c>
      <c r="H266" s="102" t="str">
        <f>IF(G266="☓","",IF($H$27="","",IFERROR(VLOOKUP(H267,$BC$2:$BD$80,2,FALSE),$H$27)))</f>
        <v/>
      </c>
      <c r="I266" s="296" t="str">
        <f>IF($J$27="","","○")</f>
        <v/>
      </c>
      <c r="J266" s="102" t="str">
        <f>IF(I266="☓","",IF($J$27="","",IFERROR(VLOOKUP(J267,$BC$2:$BD$80,2,FALSE),$J$27)))</f>
        <v/>
      </c>
      <c r="K266" s="296" t="str">
        <f>IF($L$27="","","○")</f>
        <v/>
      </c>
      <c r="L266" s="102" t="str">
        <f>IF(K266="☓","",IF($L$27="","",IFERROR(VLOOKUP(L267,$BC$2:$BD$80,2,FALSE),$L$27)))</f>
        <v/>
      </c>
      <c r="M266" s="296" t="str">
        <f>IF($N$27="","","○")</f>
        <v/>
      </c>
      <c r="N266" s="102" t="str">
        <f>IF(M266="☓","",IF($N$27="","",IFERROR(VLOOKUP(N267,$BC$2:$BD$80,2,FALSE),$N$27)))</f>
        <v/>
      </c>
      <c r="O266" s="296" t="str">
        <f>IF($P$27="","","○")</f>
        <v/>
      </c>
      <c r="P266" s="102" t="str">
        <f>IF(O266="☓","",IF($P$27="","",IFERROR(VLOOKUP(P267,$BC$2:$BD$80,2,FALSE),$P$27)))</f>
        <v/>
      </c>
      <c r="Q266" s="296" t="str">
        <f>IF($R$27="","","○")</f>
        <v/>
      </c>
      <c r="R266" s="102" t="str">
        <f>IF(Q266="☓","",IF($R$27="","",IFERROR(VLOOKUP(R267,$BC$2:$BD$80,2,FALSE),$R$27)))</f>
        <v/>
      </c>
      <c r="S266" s="296" t="str">
        <f>IF($T$27="","","○")</f>
        <v/>
      </c>
      <c r="T266" s="211" t="str">
        <f>IF(S266="☓","",IF($T$27="","",IFERROR(VLOOKUP(T267,$BC$2:$BD$80,2,FALSE),$T$27)))</f>
        <v/>
      </c>
      <c r="U266" s="1"/>
      <c r="V266" s="1"/>
      <c r="W266" s="1"/>
      <c r="X266" s="1"/>
      <c r="Y266" s="1"/>
      <c r="Z266" s="105"/>
    </row>
    <row r="267" spans="1:53">
      <c r="A267" s="3"/>
      <c r="B267" s="99"/>
      <c r="C267" s="205"/>
      <c r="D267" s="202"/>
      <c r="E267" s="99"/>
      <c r="F267" s="231" t="str">
        <f>IF(E266="☓","",IF($AV$10="",$F$28,$AV$10))</f>
        <v/>
      </c>
      <c r="G267" s="232"/>
      <c r="H267" s="231" t="str">
        <f>IF(G266="☓","",IF($AV$11="",$H$28,$AV$11))</f>
        <v/>
      </c>
      <c r="I267" s="232"/>
      <c r="J267" s="231" t="str">
        <f>IF(I266="☓","",IF($AV$12="",$J$28,$AV$12))</f>
        <v/>
      </c>
      <c r="K267" s="232"/>
      <c r="L267" s="231" t="str">
        <f>IF(K266="☓","",IF($AV$13="",$L$28,$AV$13))</f>
        <v/>
      </c>
      <c r="M267" s="232"/>
      <c r="N267" s="231" t="str">
        <f>IF(M266="☓","",IF($AV$14="",UPPER($N$28),$AV$14))</f>
        <v/>
      </c>
      <c r="O267" s="232"/>
      <c r="P267" s="231" t="str">
        <f>IF(O266="☓","",IF($AV$15="",$P$28,$AV$15))</f>
        <v/>
      </c>
      <c r="Q267" s="232"/>
      <c r="R267" s="231" t="str">
        <f>IF(Q266="☓","",IF($AV$16="",$R$28,$AV$16))</f>
        <v/>
      </c>
      <c r="S267" s="232"/>
      <c r="T267" s="233" t="str">
        <f>IF(S266="☓","",IF($AV$17="",$T$28,$AV$17))</f>
        <v/>
      </c>
      <c r="U267" s="1"/>
      <c r="V267" s="1"/>
      <c r="W267" s="1"/>
      <c r="X267" s="1"/>
      <c r="Y267" s="1"/>
      <c r="Z267" s="105"/>
      <c r="BA267" s="438"/>
    </row>
    <row r="268" spans="1:53">
      <c r="A268" s="3"/>
      <c r="B268" s="1" t="s">
        <v>573</v>
      </c>
      <c r="C268" s="1"/>
      <c r="D268" s="1"/>
      <c r="E268" s="1"/>
      <c r="F268" s="1"/>
      <c r="G268" s="1"/>
      <c r="H268" s="1"/>
      <c r="I268" s="1"/>
      <c r="J268" s="1"/>
      <c r="K268" s="1"/>
      <c r="L268" s="1"/>
      <c r="M268" s="1"/>
      <c r="N268" s="1"/>
      <c r="O268" s="1"/>
      <c r="P268" s="1"/>
      <c r="Q268" s="1"/>
      <c r="R268" s="1"/>
      <c r="S268" s="1"/>
      <c r="T268" s="1"/>
      <c r="U268" s="1"/>
      <c r="V268" s="1"/>
      <c r="W268" s="1"/>
      <c r="X268" s="1"/>
      <c r="Y268" s="1"/>
      <c r="Z268" s="105"/>
      <c r="BA268" s="438"/>
    </row>
    <row r="269" spans="1:53">
      <c r="A269" s="3"/>
      <c r="B269" s="1"/>
      <c r="C269" s="1"/>
      <c r="D269" s="1"/>
      <c r="E269" s="1"/>
      <c r="F269" s="1"/>
      <c r="G269" s="1"/>
      <c r="H269" s="1"/>
      <c r="I269" s="1"/>
      <c r="J269" s="1"/>
      <c r="K269" s="1"/>
      <c r="L269" s="1"/>
      <c r="M269" s="1"/>
      <c r="N269" s="1"/>
      <c r="O269" s="1"/>
      <c r="P269" s="1"/>
      <c r="Q269" s="1"/>
      <c r="R269" s="1"/>
      <c r="S269" s="1"/>
      <c r="T269" s="1"/>
      <c r="U269" s="1"/>
      <c r="V269" s="1"/>
      <c r="W269" s="1"/>
      <c r="X269" s="1"/>
      <c r="Y269" s="1"/>
      <c r="Z269" s="105"/>
      <c r="BA269" s="438"/>
    </row>
    <row r="270" spans="1:53">
      <c r="A270" s="194" t="str">
        <f>IF(B270="","","配列長")</f>
        <v/>
      </c>
      <c r="B270" s="195" t="str">
        <f>IF($D$15&gt;=Z270,"NO."&amp;Z270,"")</f>
        <v/>
      </c>
      <c r="C270" s="56"/>
      <c r="D270" s="56"/>
      <c r="E270" s="56"/>
      <c r="F270" s="210"/>
      <c r="G270" s="210"/>
      <c r="H270" s="191"/>
      <c r="I270" s="191"/>
      <c r="J270" s="56"/>
      <c r="K270" s="56"/>
      <c r="L270" s="191"/>
      <c r="M270" s="191"/>
      <c r="N270" s="191"/>
      <c r="O270" s="191"/>
      <c r="P270" s="191"/>
      <c r="Q270" s="191"/>
      <c r="R270" s="191"/>
      <c r="S270" s="191"/>
      <c r="T270" s="191"/>
      <c r="U270" s="191"/>
      <c r="V270" s="191"/>
      <c r="W270" s="191"/>
      <c r="X270" s="191"/>
      <c r="Y270" s="191"/>
      <c r="Z270" s="234">
        <v>15</v>
      </c>
      <c r="BA270" s="438"/>
    </row>
    <row r="271" spans="1:53">
      <c r="A271" s="3"/>
      <c r="B271" s="1"/>
      <c r="C271" s="1"/>
      <c r="D271" s="1"/>
      <c r="E271" s="1"/>
      <c r="F271" s="1"/>
      <c r="G271" s="1"/>
      <c r="H271" s="1"/>
      <c r="I271" s="1"/>
      <c r="J271" s="1"/>
      <c r="K271" s="1"/>
      <c r="L271" s="1"/>
      <c r="M271" s="1"/>
      <c r="N271" s="1"/>
      <c r="O271" s="1"/>
      <c r="P271" s="1"/>
      <c r="Q271" s="1"/>
      <c r="R271" s="1"/>
      <c r="S271" s="1"/>
      <c r="T271" s="1"/>
      <c r="U271" s="1"/>
      <c r="V271" s="1"/>
      <c r="W271" s="1"/>
      <c r="X271" s="1"/>
      <c r="Y271" s="1"/>
      <c r="Z271" s="105"/>
      <c r="BA271" s="438"/>
    </row>
    <row r="272" spans="1:53">
      <c r="A272" s="3"/>
      <c r="B272" s="731" t="s">
        <v>572</v>
      </c>
      <c r="C272" s="731"/>
      <c r="D272" s="732" t="str">
        <f>IF(B270="","",$D$18)</f>
        <v/>
      </c>
      <c r="E272" s="732"/>
      <c r="F272" s="732"/>
      <c r="G272" s="1"/>
      <c r="H272" s="1"/>
      <c r="I272" s="1"/>
      <c r="J272" s="1"/>
      <c r="K272" s="1"/>
      <c r="L272" s="1"/>
      <c r="M272" s="1"/>
      <c r="N272" s="1"/>
      <c r="O272" s="1"/>
      <c r="P272" s="1"/>
      <c r="Q272" s="1"/>
      <c r="R272" s="1"/>
      <c r="S272" s="1"/>
      <c r="T272" s="1"/>
      <c r="U272" s="1"/>
      <c r="V272" s="1"/>
      <c r="W272" s="1"/>
      <c r="X272" s="1"/>
      <c r="Y272" s="1"/>
      <c r="Z272" s="105"/>
      <c r="BA272" s="438"/>
    </row>
    <row r="273" spans="1:53">
      <c r="A273" s="3"/>
      <c r="B273" s="711" t="s">
        <v>2</v>
      </c>
      <c r="C273" s="712"/>
      <c r="D273" s="733"/>
      <c r="E273" s="733"/>
      <c r="F273" s="733"/>
      <c r="G273" s="1"/>
      <c r="H273" s="1"/>
      <c r="I273" s="1"/>
      <c r="J273" s="1"/>
      <c r="K273" s="1"/>
      <c r="L273" s="1"/>
      <c r="M273" s="1"/>
      <c r="N273" s="1"/>
      <c r="O273" s="1"/>
      <c r="P273" s="1"/>
      <c r="Q273" s="1"/>
      <c r="R273" s="1"/>
      <c r="S273" s="1"/>
      <c r="T273" s="1"/>
      <c r="U273" s="1"/>
      <c r="V273" s="1"/>
      <c r="W273" s="1"/>
      <c r="X273" s="1"/>
      <c r="Y273" s="1"/>
      <c r="Z273" s="105"/>
    </row>
    <row r="274" spans="1:53">
      <c r="A274" s="3"/>
      <c r="B274" s="711" t="s">
        <v>130</v>
      </c>
      <c r="C274" s="712"/>
      <c r="D274" s="713"/>
      <c r="E274" s="714"/>
      <c r="F274" s="715"/>
      <c r="G274" s="1"/>
      <c r="H274" s="1"/>
      <c r="I274" s="1"/>
      <c r="J274" s="1"/>
      <c r="K274" s="1"/>
      <c r="L274" s="1"/>
      <c r="M274" s="1"/>
      <c r="N274" s="1"/>
      <c r="O274" s="1"/>
      <c r="P274" s="1"/>
      <c r="Q274" s="1"/>
      <c r="R274" s="1"/>
      <c r="S274" s="1"/>
      <c r="T274" s="1"/>
      <c r="U274" s="1"/>
      <c r="V274" s="1"/>
      <c r="W274" s="3"/>
      <c r="X274" s="3"/>
      <c r="Y274" s="1"/>
      <c r="Z274" s="105"/>
    </row>
    <row r="275" spans="1:53">
      <c r="A275" s="3"/>
      <c r="B275" s="711" t="s">
        <v>131</v>
      </c>
      <c r="C275" s="712"/>
      <c r="D275" s="713"/>
      <c r="E275" s="714"/>
      <c r="F275" s="715"/>
      <c r="G275" s="1"/>
      <c r="H275" s="1"/>
      <c r="I275" s="1"/>
      <c r="J275" s="1"/>
      <c r="K275" s="1"/>
      <c r="L275" s="1"/>
      <c r="M275" s="1"/>
      <c r="N275" s="1"/>
      <c r="O275" s="1"/>
      <c r="P275" s="1"/>
      <c r="Q275" s="1"/>
      <c r="R275" s="1"/>
      <c r="S275" s="1"/>
      <c r="T275" s="1"/>
      <c r="U275" s="207"/>
      <c r="V275" s="207"/>
      <c r="W275" s="11"/>
      <c r="X275" s="11"/>
      <c r="Y275" s="1"/>
      <c r="Z275" s="105"/>
    </row>
    <row r="276" spans="1:53" ht="13.5" customHeight="1">
      <c r="A276" s="3"/>
      <c r="B276" s="716" t="s">
        <v>626</v>
      </c>
      <c r="C276" s="717"/>
      <c r="D276" s="722"/>
      <c r="E276" s="723"/>
      <c r="F276" s="723"/>
      <c r="G276" s="723"/>
      <c r="H276" s="723"/>
      <c r="I276" s="723"/>
      <c r="J276" s="723"/>
      <c r="K276" s="723"/>
      <c r="L276" s="723"/>
      <c r="M276" s="723"/>
      <c r="N276" s="723"/>
      <c r="O276" s="723"/>
      <c r="P276" s="723"/>
      <c r="Q276" s="723"/>
      <c r="R276" s="723"/>
      <c r="S276" s="723"/>
      <c r="T276" s="724"/>
      <c r="U276" s="208"/>
      <c r="V276" s="208"/>
      <c r="W276" s="11"/>
      <c r="X276" s="11"/>
      <c r="Y276" s="1"/>
      <c r="Z276" s="105"/>
    </row>
    <row r="277" spans="1:53">
      <c r="A277" s="107"/>
      <c r="B277" s="718"/>
      <c r="C277" s="719"/>
      <c r="D277" s="725"/>
      <c r="E277" s="726"/>
      <c r="F277" s="726"/>
      <c r="G277" s="726"/>
      <c r="H277" s="726"/>
      <c r="I277" s="726"/>
      <c r="J277" s="726"/>
      <c r="K277" s="726"/>
      <c r="L277" s="726"/>
      <c r="M277" s="726"/>
      <c r="N277" s="726"/>
      <c r="O277" s="726"/>
      <c r="P277" s="726"/>
      <c r="Q277" s="726"/>
      <c r="R277" s="726"/>
      <c r="S277" s="726"/>
      <c r="T277" s="727"/>
      <c r="U277" s="209"/>
      <c r="V277" s="209"/>
      <c r="W277" s="11"/>
      <c r="X277" s="11"/>
      <c r="Y277" s="107"/>
      <c r="Z277" s="110"/>
      <c r="BA277" s="438"/>
    </row>
    <row r="278" spans="1:53">
      <c r="A278" s="3"/>
      <c r="B278" s="720"/>
      <c r="C278" s="721"/>
      <c r="D278" s="728"/>
      <c r="E278" s="729"/>
      <c r="F278" s="729"/>
      <c r="G278" s="729"/>
      <c r="H278" s="729"/>
      <c r="I278" s="729"/>
      <c r="J278" s="729"/>
      <c r="K278" s="729"/>
      <c r="L278" s="729"/>
      <c r="M278" s="729"/>
      <c r="N278" s="729"/>
      <c r="O278" s="729"/>
      <c r="P278" s="729"/>
      <c r="Q278" s="729"/>
      <c r="R278" s="729"/>
      <c r="S278" s="729"/>
      <c r="T278" s="730"/>
      <c r="U278" s="1"/>
      <c r="V278" s="1"/>
      <c r="W278" s="1"/>
      <c r="X278" s="1"/>
      <c r="Y278" s="1"/>
      <c r="Z278" s="105"/>
    </row>
    <row r="279" spans="1:53">
      <c r="A279" s="3"/>
      <c r="B279" s="710" t="s">
        <v>9</v>
      </c>
      <c r="C279" s="710"/>
      <c r="D279" s="1" t="str">
        <f>"5'末端："&amp;""&amp;LEN(D274)&amp;""&amp;"bp"</f>
        <v>5'末端：0bp</v>
      </c>
      <c r="E279" s="1"/>
      <c r="F279" s="1" t="str">
        <f>"3'末端："&amp;""&amp;LEN(D275)&amp;""&amp;"bp"</f>
        <v>3'末端：0bp</v>
      </c>
      <c r="G279" s="1"/>
      <c r="H279" s="1" t="str">
        <f>IF(D276="","コード配列：","コード配列："&amp;'コドン変換用シート (一括)'!AF18&amp;""&amp;"bp ("&amp;'コドン変換用シート (一括)'!AG18&amp;""&amp;"AA)")</f>
        <v>コード配列：</v>
      </c>
      <c r="I279" s="1"/>
      <c r="J279" s="1"/>
      <c r="K279" s="1"/>
      <c r="L279" s="1" t="str">
        <f>IFERROR("合計："&amp;LEN(D274)+LEN(D275)+'コドン変換用シート (一括)'!AF18&amp;""&amp;"bp","")</f>
        <v/>
      </c>
      <c r="M279" s="1"/>
      <c r="N279" s="1"/>
      <c r="O279" s="1"/>
      <c r="P279" s="1"/>
      <c r="Q279" s="1"/>
      <c r="R279" s="1"/>
      <c r="S279" s="1"/>
      <c r="T279" s="1"/>
      <c r="U279" s="107"/>
      <c r="V279" s="107"/>
      <c r="W279" s="107"/>
      <c r="X279" s="1"/>
      <c r="Y279" s="1"/>
      <c r="Z279" s="105"/>
    </row>
    <row r="280" spans="1:53">
      <c r="A280" s="3"/>
      <c r="B280" s="107"/>
      <c r="C280" s="107"/>
      <c r="D280" s="107"/>
      <c r="E280" s="107"/>
      <c r="F280" s="107"/>
      <c r="G280" s="107"/>
      <c r="H280" s="107"/>
      <c r="I280" s="107"/>
      <c r="J280" s="107"/>
      <c r="K280" s="107"/>
      <c r="L280" s="107"/>
      <c r="M280" s="107"/>
      <c r="N280" s="107"/>
      <c r="O280" s="107"/>
      <c r="P280" s="107"/>
      <c r="Q280" s="107"/>
      <c r="R280" s="107"/>
      <c r="S280" s="107"/>
      <c r="T280" s="107"/>
      <c r="U280" s="1"/>
      <c r="V280" s="1"/>
      <c r="W280" s="1"/>
      <c r="X280" s="107"/>
      <c r="Y280" s="1"/>
      <c r="Z280" s="105"/>
    </row>
    <row r="281" spans="1:53">
      <c r="A281" s="3"/>
      <c r="B281" s="199" t="s">
        <v>566</v>
      </c>
      <c r="C281" s="203"/>
      <c r="D281" s="201"/>
      <c r="E281" s="199" t="s">
        <v>568</v>
      </c>
      <c r="F281" s="206" t="str">
        <f>IF($F$25="","",IFERROR(VLOOKUP($F$44,$BC$2:$BD$80,2,FALSE),$F$25))</f>
        <v>Kpn I</v>
      </c>
      <c r="G281" s="296" t="str">
        <f>IF($H$25="","","○")</f>
        <v/>
      </c>
      <c r="H281" s="102" t="str">
        <f>IF(G281="☓","",IF($H$25="","",IFERROR(VLOOKUP(H282,$BC$2:$BD$80,2,FALSE),$H$25)))</f>
        <v/>
      </c>
      <c r="I281" s="296" t="str">
        <f>IF($J$25="","","○")</f>
        <v/>
      </c>
      <c r="J281" s="102" t="str">
        <f>IF(I281="☓","",IF($J$25="","",IFERROR(VLOOKUP(J282,$BC$2:$BD$80,2,FALSE),$J$25)))</f>
        <v/>
      </c>
      <c r="K281" s="296" t="str">
        <f>IF($L$25="","","○")</f>
        <v/>
      </c>
      <c r="L281" s="102" t="str">
        <f>IF(K281="☓","",IF($L$25="","",IFERROR(VLOOKUP(L282,$BC$2:$BD$80,2,FALSE),$L$25)))</f>
        <v/>
      </c>
      <c r="M281" s="296" t="str">
        <f>IF($N$25="","","○")</f>
        <v/>
      </c>
      <c r="N281" s="102" t="str">
        <f>IF(M281="☓","",IF($N$25="","",IFERROR(VLOOKUP(N282,$BC$2:$BD$80,2,FALSE),$N$25)))</f>
        <v/>
      </c>
      <c r="O281" s="296" t="str">
        <f>IF($P$25="","","○")</f>
        <v/>
      </c>
      <c r="P281" s="102" t="str">
        <f>IF(O281="☓","",IF($P$25="","",IFERROR(VLOOKUP(P282,$BC$2:$BD$80,2,FALSE),$P$25)))</f>
        <v/>
      </c>
      <c r="Q281" s="296" t="str">
        <f>IF($R$25="","","○")</f>
        <v/>
      </c>
      <c r="R281" s="102" t="str">
        <f>IF(Q281="☓","",IF($R$25="","",IFERROR(VLOOKUP(R282,$BC$2:$BD$80,2,FALSE),$R$25)))</f>
        <v/>
      </c>
      <c r="S281" s="296" t="str">
        <f>IF($T$25="","","○")</f>
        <v/>
      </c>
      <c r="T281" s="211" t="str">
        <f>IF(S281="☓","",IF($T$25="","",IFERROR(VLOOKUP(T282,$BC$2:$BD$80,2,FALSE),$T$25)))</f>
        <v/>
      </c>
      <c r="U281" s="107"/>
      <c r="V281" s="107"/>
      <c r="W281" s="107"/>
      <c r="X281" s="1"/>
      <c r="Y281" s="1"/>
      <c r="Z281" s="105"/>
    </row>
    <row r="282" spans="1:53">
      <c r="A282" s="3"/>
      <c r="B282" s="204"/>
      <c r="C282" s="107"/>
      <c r="D282" s="110"/>
      <c r="E282" s="104"/>
      <c r="F282" s="229" t="s">
        <v>628</v>
      </c>
      <c r="G282" s="230"/>
      <c r="H282" s="231" t="str">
        <f>IF(G281="☓","",IF($AV$3="",$H$26,$AV$3))</f>
        <v/>
      </c>
      <c r="I282" s="232"/>
      <c r="J282" s="231" t="str">
        <f>IF(I281="☓","",IF($AV$4="",$J$26,$AV$4))</f>
        <v/>
      </c>
      <c r="K282" s="232"/>
      <c r="L282" s="231" t="str">
        <f>IF(K281="☓","",IF($AV$5="",$L$26,$AV$5))</f>
        <v/>
      </c>
      <c r="M282" s="232"/>
      <c r="N282" s="231" t="str">
        <f>IF(M281="☓","",IF($AV$6="",$N$26,$AV$6))</f>
        <v/>
      </c>
      <c r="O282" s="232"/>
      <c r="P282" s="231" t="str">
        <f>IF(O281="☓","",IF($AV$7="",$P$26,$AV$7))</f>
        <v/>
      </c>
      <c r="Q282" s="232"/>
      <c r="R282" s="231" t="str">
        <f>IF(Q281="☓","",IF($AV$8="",$R$26,$AV$8))</f>
        <v/>
      </c>
      <c r="S282" s="232"/>
      <c r="T282" s="233" t="str">
        <f>IF(S281="☓","",IF($AV$9="",$T$26,$AV$9))</f>
        <v/>
      </c>
      <c r="U282" s="1"/>
      <c r="V282" s="1"/>
      <c r="W282" s="1"/>
      <c r="X282" s="1"/>
      <c r="Y282" s="1"/>
      <c r="Z282" s="105"/>
    </row>
    <row r="283" spans="1:53">
      <c r="A283" s="3"/>
      <c r="B283" s="104"/>
      <c r="C283" s="3"/>
      <c r="D283" s="105"/>
      <c r="E283" s="296" t="str">
        <f>IF($F$27="","","○")</f>
        <v/>
      </c>
      <c r="F283" s="102" t="str">
        <f>IF(E283="☓","",IF($F$27="","",IFERROR(VLOOKUP(F284,$BC$2:$BD$80,2,FALSE),$F$27)))</f>
        <v/>
      </c>
      <c r="G283" s="296" t="str">
        <f>IF($H$27="","","○")</f>
        <v/>
      </c>
      <c r="H283" s="102" t="str">
        <f>IF(G283="☓","",IF($H$27="","",IFERROR(VLOOKUP(H284,$BC$2:$BD$80,2,FALSE),$H$27)))</f>
        <v/>
      </c>
      <c r="I283" s="296" t="str">
        <f>IF($J$27="","","○")</f>
        <v/>
      </c>
      <c r="J283" s="102" t="str">
        <f>IF(I283="☓","",IF($J$27="","",IFERROR(VLOOKUP(J284,$BC$2:$BD$80,2,FALSE),$J$27)))</f>
        <v/>
      </c>
      <c r="K283" s="296" t="str">
        <f>IF($L$27="","","○")</f>
        <v/>
      </c>
      <c r="L283" s="102" t="str">
        <f>IF(K283="☓","",IF($L$27="","",IFERROR(VLOOKUP(L284,$BC$2:$BD$80,2,FALSE),$L$27)))</f>
        <v/>
      </c>
      <c r="M283" s="296" t="str">
        <f>IF($N$27="","","○")</f>
        <v/>
      </c>
      <c r="N283" s="102" t="str">
        <f>IF(M283="☓","",IF($N$27="","",IFERROR(VLOOKUP(N284,$BC$2:$BD$80,2,FALSE),$N$27)))</f>
        <v/>
      </c>
      <c r="O283" s="296" t="str">
        <f>IF($P$27="","","○")</f>
        <v/>
      </c>
      <c r="P283" s="102" t="str">
        <f>IF(O283="☓","",IF($P$27="","",IFERROR(VLOOKUP(P284,$BC$2:$BD$80,2,FALSE),$P$27)))</f>
        <v/>
      </c>
      <c r="Q283" s="296" t="str">
        <f>IF($R$27="","","○")</f>
        <v/>
      </c>
      <c r="R283" s="102" t="str">
        <f>IF(Q283="☓","",IF($R$27="","",IFERROR(VLOOKUP(R284,$BC$2:$BD$80,2,FALSE),$R$27)))</f>
        <v/>
      </c>
      <c r="S283" s="296" t="str">
        <f>IF($T$27="","","○")</f>
        <v/>
      </c>
      <c r="T283" s="211" t="str">
        <f>IF(S283="☓","",IF($T$27="","",IFERROR(VLOOKUP(T284,$BC$2:$BD$80,2,FALSE),$T$27)))</f>
        <v/>
      </c>
      <c r="U283" s="1"/>
      <c r="V283" s="1"/>
      <c r="W283" s="1"/>
      <c r="X283" s="1"/>
      <c r="Y283" s="1"/>
      <c r="Z283" s="105"/>
    </row>
    <row r="284" spans="1:53">
      <c r="A284" s="3"/>
      <c r="B284" s="99"/>
      <c r="C284" s="205"/>
      <c r="D284" s="202"/>
      <c r="E284" s="99"/>
      <c r="F284" s="231" t="str">
        <f>IF(E283="☓","",IF($AV$10="",$F$28,$AV$10))</f>
        <v/>
      </c>
      <c r="G284" s="232"/>
      <c r="H284" s="231" t="str">
        <f>IF(G283="☓","",IF($AV$11="",$H$28,$AV$11))</f>
        <v/>
      </c>
      <c r="I284" s="232"/>
      <c r="J284" s="231" t="str">
        <f>IF(I283="☓","",IF($AV$12="",$J$28,$AV$12))</f>
        <v/>
      </c>
      <c r="K284" s="232"/>
      <c r="L284" s="231" t="str">
        <f>IF(K283="☓","",IF($AV$13="",$L$28,$AV$13))</f>
        <v/>
      </c>
      <c r="M284" s="232"/>
      <c r="N284" s="231" t="str">
        <f>IF(M283="☓","",IF($AV$14="",UPPER($N$28),$AV$14))</f>
        <v/>
      </c>
      <c r="O284" s="232"/>
      <c r="P284" s="231" t="str">
        <f>IF(O283="☓","",IF($AV$15="",$P$28,$AV$15))</f>
        <v/>
      </c>
      <c r="Q284" s="232"/>
      <c r="R284" s="231" t="str">
        <f>IF(Q283="☓","",IF($AV$16="",$R$28,$AV$16))</f>
        <v/>
      </c>
      <c r="S284" s="232"/>
      <c r="T284" s="233" t="str">
        <f>IF(S283="☓","",IF($AV$17="",$T$28,$AV$17))</f>
        <v/>
      </c>
      <c r="U284" s="1"/>
      <c r="V284" s="1"/>
      <c r="W284" s="1"/>
      <c r="X284" s="1"/>
      <c r="Y284" s="1"/>
      <c r="Z284" s="105"/>
      <c r="BA284" s="438"/>
    </row>
    <row r="285" spans="1:53">
      <c r="A285" s="3"/>
      <c r="B285" s="1" t="s">
        <v>573</v>
      </c>
      <c r="C285" s="1"/>
      <c r="D285" s="1"/>
      <c r="E285" s="1"/>
      <c r="F285" s="1"/>
      <c r="G285" s="1"/>
      <c r="H285" s="1"/>
      <c r="I285" s="1"/>
      <c r="J285" s="1"/>
      <c r="K285" s="1"/>
      <c r="L285" s="1"/>
      <c r="M285" s="1"/>
      <c r="N285" s="1"/>
      <c r="O285" s="1"/>
      <c r="P285" s="1"/>
      <c r="Q285" s="1"/>
      <c r="R285" s="1"/>
      <c r="S285" s="1"/>
      <c r="T285" s="1"/>
      <c r="U285" s="1"/>
      <c r="V285" s="1"/>
      <c r="W285" s="1"/>
      <c r="X285" s="1"/>
      <c r="Y285" s="1"/>
      <c r="Z285" s="105"/>
      <c r="BA285" s="438"/>
    </row>
    <row r="286" spans="1:53">
      <c r="A286" s="3"/>
      <c r="B286" s="1"/>
      <c r="C286" s="1"/>
      <c r="D286" s="1"/>
      <c r="E286" s="1"/>
      <c r="F286" s="1"/>
      <c r="G286" s="1"/>
      <c r="H286" s="1"/>
      <c r="I286" s="1"/>
      <c r="J286" s="1"/>
      <c r="K286" s="1"/>
      <c r="L286" s="1"/>
      <c r="M286" s="1"/>
      <c r="N286" s="1"/>
      <c r="O286" s="1"/>
      <c r="P286" s="1"/>
      <c r="Q286" s="1"/>
      <c r="R286" s="1"/>
      <c r="S286" s="1"/>
      <c r="T286" s="1"/>
      <c r="U286" s="1"/>
      <c r="V286" s="1"/>
      <c r="W286" s="1"/>
      <c r="X286" s="1"/>
      <c r="Y286" s="1"/>
      <c r="Z286" s="105"/>
    </row>
    <row r="287" spans="1:53" ht="15.6">
      <c r="A287" s="709" t="s">
        <v>582</v>
      </c>
      <c r="B287" s="709"/>
      <c r="C287" s="709"/>
      <c r="D287" s="709"/>
      <c r="E287" s="709"/>
      <c r="F287" s="709"/>
      <c r="G287" s="709"/>
      <c r="H287" s="709"/>
      <c r="I287" s="709"/>
      <c r="J287" s="709"/>
      <c r="K287" s="709"/>
      <c r="L287" s="709"/>
      <c r="M287" s="709"/>
      <c r="N287" s="709"/>
      <c r="O287" s="709"/>
      <c r="P287" s="709"/>
      <c r="Q287" s="709"/>
      <c r="R287" s="709"/>
      <c r="S287" s="709"/>
      <c r="T287" s="709"/>
      <c r="U287" s="709"/>
      <c r="V287" s="709"/>
      <c r="W287" s="709"/>
      <c r="X287" s="709"/>
      <c r="Y287" s="709"/>
      <c r="Z287" s="108"/>
    </row>
  </sheetData>
  <sheetProtection algorithmName="SHA-512" hashValue="xlhD1+nB1eJm9bUe9JZqIbXh1NzbJUiZ+vJllzIIKHmxYZ/UmLnZQEPvcGJ88Hn1yeGGiSaEDht9qexq6YkncQ==" saltValue="+GuhT7pQR4tUxzufP8zhPg==" spinCount="100000" sheet="1" objects="1" scenarios="1" selectLockedCells="1"/>
  <mergeCells count="181">
    <mergeCell ref="G9:H9"/>
    <mergeCell ref="D18:G18"/>
    <mergeCell ref="U5:V5"/>
    <mergeCell ref="D6:J6"/>
    <mergeCell ref="D7:J7"/>
    <mergeCell ref="D8:J8"/>
    <mergeCell ref="M5:T15"/>
    <mergeCell ref="D36:F36"/>
    <mergeCell ref="B38:C40"/>
    <mergeCell ref="D38:T40"/>
    <mergeCell ref="B34:C34"/>
    <mergeCell ref="D34:F34"/>
    <mergeCell ref="D37:F37"/>
    <mergeCell ref="B37:C37"/>
    <mergeCell ref="B36:C36"/>
    <mergeCell ref="B35:C35"/>
    <mergeCell ref="I12:J12"/>
    <mergeCell ref="H14:L15"/>
    <mergeCell ref="P19:T19"/>
    <mergeCell ref="D4:E4"/>
    <mergeCell ref="D9:E9"/>
    <mergeCell ref="D10:E10"/>
    <mergeCell ref="D12:E12"/>
    <mergeCell ref="D15:E15"/>
    <mergeCell ref="D35:F35"/>
    <mergeCell ref="B53:C53"/>
    <mergeCell ref="D53:F53"/>
    <mergeCell ref="B54:C54"/>
    <mergeCell ref="D54:F54"/>
    <mergeCell ref="B55:C57"/>
    <mergeCell ref="D55:T57"/>
    <mergeCell ref="B41:C41"/>
    <mergeCell ref="B51:C51"/>
    <mergeCell ref="D51:F51"/>
    <mergeCell ref="B52:C52"/>
    <mergeCell ref="D52:F52"/>
    <mergeCell ref="B70:C70"/>
    <mergeCell ref="D70:F70"/>
    <mergeCell ref="B71:C71"/>
    <mergeCell ref="D71:F71"/>
    <mergeCell ref="B72:C74"/>
    <mergeCell ref="D72:T74"/>
    <mergeCell ref="B58:C58"/>
    <mergeCell ref="B68:C68"/>
    <mergeCell ref="D68:F68"/>
    <mergeCell ref="B69:C69"/>
    <mergeCell ref="D69:F69"/>
    <mergeCell ref="B87:C87"/>
    <mergeCell ref="D87:F87"/>
    <mergeCell ref="B88:C88"/>
    <mergeCell ref="D88:F88"/>
    <mergeCell ref="B89:C91"/>
    <mergeCell ref="D89:T91"/>
    <mergeCell ref="B75:C75"/>
    <mergeCell ref="B85:C85"/>
    <mergeCell ref="D85:F85"/>
    <mergeCell ref="B86:C86"/>
    <mergeCell ref="D86:F86"/>
    <mergeCell ref="B104:C104"/>
    <mergeCell ref="D104:F104"/>
    <mergeCell ref="B105:C105"/>
    <mergeCell ref="D105:F105"/>
    <mergeCell ref="B106:C108"/>
    <mergeCell ref="D106:T108"/>
    <mergeCell ref="B92:C92"/>
    <mergeCell ref="B102:C102"/>
    <mergeCell ref="D102:F102"/>
    <mergeCell ref="B103:C103"/>
    <mergeCell ref="D103:F103"/>
    <mergeCell ref="B121:C121"/>
    <mergeCell ref="D121:F121"/>
    <mergeCell ref="B122:C122"/>
    <mergeCell ref="D122:F122"/>
    <mergeCell ref="B123:C125"/>
    <mergeCell ref="D123:T125"/>
    <mergeCell ref="B109:C109"/>
    <mergeCell ref="B119:C119"/>
    <mergeCell ref="D119:F119"/>
    <mergeCell ref="B120:C120"/>
    <mergeCell ref="D120:F120"/>
    <mergeCell ref="B138:C138"/>
    <mergeCell ref="D138:F138"/>
    <mergeCell ref="B139:C139"/>
    <mergeCell ref="D139:F139"/>
    <mergeCell ref="B140:C142"/>
    <mergeCell ref="D140:T142"/>
    <mergeCell ref="B126:C126"/>
    <mergeCell ref="B136:C136"/>
    <mergeCell ref="D136:F136"/>
    <mergeCell ref="B137:C137"/>
    <mergeCell ref="D137:F137"/>
    <mergeCell ref="B155:C155"/>
    <mergeCell ref="D155:F155"/>
    <mergeCell ref="B156:C156"/>
    <mergeCell ref="D156:F156"/>
    <mergeCell ref="B157:C159"/>
    <mergeCell ref="D157:T159"/>
    <mergeCell ref="B143:C143"/>
    <mergeCell ref="B153:C153"/>
    <mergeCell ref="D153:F153"/>
    <mergeCell ref="B154:C154"/>
    <mergeCell ref="D154:F154"/>
    <mergeCell ref="B172:C172"/>
    <mergeCell ref="D172:F172"/>
    <mergeCell ref="B173:C173"/>
    <mergeCell ref="D173:F173"/>
    <mergeCell ref="B174:C176"/>
    <mergeCell ref="D174:T176"/>
    <mergeCell ref="B160:C160"/>
    <mergeCell ref="B170:C170"/>
    <mergeCell ref="D170:F170"/>
    <mergeCell ref="B171:C171"/>
    <mergeCell ref="D171:F171"/>
    <mergeCell ref="B189:C189"/>
    <mergeCell ref="D189:F189"/>
    <mergeCell ref="B190:C190"/>
    <mergeCell ref="D190:F190"/>
    <mergeCell ref="B191:C193"/>
    <mergeCell ref="D191:T193"/>
    <mergeCell ref="B177:C177"/>
    <mergeCell ref="B187:C187"/>
    <mergeCell ref="D187:F187"/>
    <mergeCell ref="B188:C188"/>
    <mergeCell ref="D188:F188"/>
    <mergeCell ref="B206:C206"/>
    <mergeCell ref="D206:F206"/>
    <mergeCell ref="B207:C207"/>
    <mergeCell ref="D207:F207"/>
    <mergeCell ref="B208:C210"/>
    <mergeCell ref="D208:T210"/>
    <mergeCell ref="B194:C194"/>
    <mergeCell ref="B204:C204"/>
    <mergeCell ref="D204:F204"/>
    <mergeCell ref="B205:C205"/>
    <mergeCell ref="D205:F205"/>
    <mergeCell ref="B223:C223"/>
    <mergeCell ref="D223:F223"/>
    <mergeCell ref="B224:C224"/>
    <mergeCell ref="D224:F224"/>
    <mergeCell ref="B225:C227"/>
    <mergeCell ref="D225:T227"/>
    <mergeCell ref="B211:C211"/>
    <mergeCell ref="B221:C221"/>
    <mergeCell ref="D221:F221"/>
    <mergeCell ref="B222:C222"/>
    <mergeCell ref="D222:F222"/>
    <mergeCell ref="B240:C240"/>
    <mergeCell ref="D240:F240"/>
    <mergeCell ref="B241:C241"/>
    <mergeCell ref="D241:F241"/>
    <mergeCell ref="B242:C244"/>
    <mergeCell ref="D242:T244"/>
    <mergeCell ref="B228:C228"/>
    <mergeCell ref="B238:C238"/>
    <mergeCell ref="D238:F238"/>
    <mergeCell ref="B239:C239"/>
    <mergeCell ref="D239:F239"/>
    <mergeCell ref="B257:C257"/>
    <mergeCell ref="D257:F257"/>
    <mergeCell ref="B258:C258"/>
    <mergeCell ref="D258:F258"/>
    <mergeCell ref="B259:C261"/>
    <mergeCell ref="D259:T261"/>
    <mergeCell ref="B245:C245"/>
    <mergeCell ref="B255:C255"/>
    <mergeCell ref="D255:F255"/>
    <mergeCell ref="B256:C256"/>
    <mergeCell ref="D256:F256"/>
    <mergeCell ref="A287:Y287"/>
    <mergeCell ref="B279:C279"/>
    <mergeCell ref="B274:C274"/>
    <mergeCell ref="D274:F274"/>
    <mergeCell ref="B275:C275"/>
    <mergeCell ref="D275:F275"/>
    <mergeCell ref="B276:C278"/>
    <mergeCell ref="D276:T278"/>
    <mergeCell ref="B262:C262"/>
    <mergeCell ref="B272:C272"/>
    <mergeCell ref="D272:F272"/>
    <mergeCell ref="B273:C273"/>
    <mergeCell ref="D273:F273"/>
  </mergeCells>
  <phoneticPr fontId="1"/>
  <dataValidations count="4">
    <dataValidation type="list" allowBlank="1" showInputMessage="1" showErrorMessage="1" sqref="D10:E10" xr:uid="{00000000-0002-0000-0500-000000000000}">
      <formula1>$AG$4:$AG$6</formula1>
    </dataValidation>
    <dataValidation type="list" allowBlank="1" showInputMessage="1" showErrorMessage="1" sqref="D15:E15" xr:uid="{00000000-0002-0000-0500-000001000000}">
      <formula1>$AE$4:$AE$25</formula1>
    </dataValidation>
    <dataValidation type="list" allowBlank="1" showInputMessage="1" showErrorMessage="1" sqref="Q45 G43 I43 K43 M43 O43 Q43 S43 E45 G45 I45 K45 M45 O45 S45 Q249 G247 I247 K247 M247 O247 Q247 S247 E249 G249 I249 K249 M249 O249 S249 Q266 G264 I264 K264 M264 O264 Q264 S264 E266 G266 I266 K266 M266 O266 S266 Q62 G60 I60 K60 M60 O60 Q60 S60 E62 G62 I62 K62 M62 O62 S62 Q79 G77 I77 K77 M77 O77 Q77 S77 E79 G79 I79 K79 M79 O79 S79 Q96 G94 I94 K94 M94 O94 Q94 S94 E96 G96 I96 K96 M96 O96 S96 Q113 G111 I111 K111 M111 O111 Q111 S111 E113 G113 I113 K113 M113 O113 S113 Q147 G145 I145 K145 M145 O145 Q145 S145 E147 G147 I147 K147 M147 O147 S147 Q130 G128 I128 K128 M128 O128 Q128 S128 E130 G130 I130 K130 M130 O130 S130 Q164 G162 I162 K162 M162 O162 Q162 S162 E164 G164 I164 K164 M164 O164 S164 Q181 G179 I179 K179 M179 O179 Q179 S179 E181 G181 I181 K181 M181 O181 S181 Q198 G196 I196 K196 M196 O196 Q196 S196 E198 G198 I198 K198 M198 O198 S198 Q215 G213 I213 K213 M213 O213 Q213 S213 E215 G215 I215 K215 M215 O215 S215 Q232 G230 I230 K230 M230 O230 Q230 S230 E232 G232 I232 K232 M232 O232 S232 Q283 G281 I281 K281 M281 O281 Q281 S281 E283 G283 I283 K283 M283 O283 S283" xr:uid="{00000000-0002-0000-0500-000002000000}">
      <formula1>$AH$3:$AH$5</formula1>
    </dataValidation>
    <dataValidation type="list" allowBlank="1" showInputMessage="1" showErrorMessage="1" sqref="I12:J12" xr:uid="{00000000-0002-0000-0500-000003000000}">
      <formula1>INDIRECT($H$12)</formula1>
    </dataValidation>
  </dataValidations>
  <hyperlinks>
    <hyperlink ref="P19" r:id="rId1" xr:uid="{00000000-0004-0000-05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記入用シート!$Z$10:$Z$12</xm:f>
          </x14:formula1>
          <xm:sqref>D12:E12</xm:sqref>
        </x14:dataValidation>
        <x14:dataValidation type="list" allowBlank="1" showInputMessage="1" showErrorMessage="1" xr:uid="{00000000-0002-0000-0500-000005000000}">
          <x14:formula1>
            <xm:f>頻度表!$N$54:$N$65</xm:f>
          </x14:formula1>
          <xm:sqref>D18:G18</xm:sqref>
        </x14:dataValidation>
        <x14:dataValidation type="list" allowBlank="1" showInputMessage="1" showErrorMessage="1" xr:uid="{00000000-0002-0000-0500-000006000000}">
          <x14:formula1>
            <xm:f>頻度表!$N$54:$N$64</xm:f>
          </x14:formula1>
          <xm:sqref>D34:F34 D255:F255 D51:F51 D68:F68 D85:F85 D102:F102 D119:F119 D136:F136 D153:F153 D170:F170 D187:F187 D204:F204 D221:F221 D238:F238 D272:F272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R287"/>
  <sheetViews>
    <sheetView workbookViewId="0">
      <selection activeCell="A2" sqref="A2"/>
    </sheetView>
  </sheetViews>
  <sheetFormatPr defaultColWidth="9" defaultRowHeight="14.4"/>
  <cols>
    <col min="1" max="1" width="6.88671875" style="384" customWidth="1"/>
    <col min="2" max="2" width="3.44140625" style="384" customWidth="1"/>
    <col min="3" max="3" width="10.88671875" style="384" customWidth="1"/>
    <col min="4" max="4" width="14.77734375" style="384" customWidth="1"/>
    <col min="5" max="5" width="2.6640625" style="384" customWidth="1"/>
    <col min="6" max="6" width="11.88671875" style="384" customWidth="1"/>
    <col min="7" max="7" width="2.77734375" style="384" customWidth="1"/>
    <col min="8" max="8" width="10.21875" style="384" customWidth="1"/>
    <col min="9" max="9" width="3.109375" style="384" customWidth="1"/>
    <col min="10" max="10" width="10.109375" style="384" customWidth="1"/>
    <col min="11" max="11" width="2.88671875" style="384" customWidth="1"/>
    <col min="12" max="12" width="10.44140625" style="384" customWidth="1"/>
    <col min="13" max="13" width="3.109375" style="384" customWidth="1"/>
    <col min="14" max="14" width="12.44140625" style="384" customWidth="1"/>
    <col min="15" max="15" width="3.21875" style="384" customWidth="1"/>
    <col min="16" max="16" width="11.44140625" style="384" customWidth="1"/>
    <col min="17" max="17" width="3.33203125" style="384" customWidth="1"/>
    <col min="18" max="18" width="11.21875" style="384" customWidth="1"/>
    <col min="19" max="19" width="3.109375" style="384" customWidth="1"/>
    <col min="20" max="20" width="12.109375" style="384" customWidth="1"/>
    <col min="21" max="21" width="4.6640625" style="384" hidden="1" customWidth="1"/>
    <col min="22" max="22" width="4" style="384" hidden="1" customWidth="1"/>
    <col min="23" max="23" width="3.109375" style="384" customWidth="1"/>
    <col min="24" max="24" width="2" style="384" customWidth="1"/>
    <col min="25" max="25" width="4.21875" style="384" customWidth="1"/>
    <col min="26" max="26" width="1.33203125" style="384" customWidth="1"/>
    <col min="27" max="27" width="2" style="324" customWidth="1"/>
    <col min="28" max="28" width="11.77734375" style="324" customWidth="1"/>
    <col min="29" max="29" width="10.88671875" style="324" customWidth="1"/>
    <col min="30" max="46" width="9" style="327"/>
    <col min="47" max="47" width="7.33203125" style="327" customWidth="1"/>
    <col min="48" max="48" width="9" style="327"/>
    <col min="49" max="49" width="2.109375" style="327" customWidth="1"/>
    <col min="50" max="50" width="2.6640625" style="327" customWidth="1"/>
    <col min="51" max="51" width="2.77734375" style="328" customWidth="1"/>
    <col min="52" max="52" width="9.77734375" style="327" customWidth="1"/>
    <col min="53" max="53" width="9" style="327"/>
    <col min="54" max="54" width="4.77734375" style="327" customWidth="1"/>
    <col min="55" max="55" width="9" style="327" customWidth="1"/>
    <col min="56" max="56" width="9.44140625" style="327" customWidth="1"/>
    <col min="57" max="57" width="2.88671875" style="327" customWidth="1"/>
    <col min="58" max="58" width="9" style="327" customWidth="1"/>
    <col min="59" max="59" width="2.33203125" style="327" customWidth="1"/>
    <col min="60" max="60" width="1.6640625" style="327" customWidth="1"/>
    <col min="61" max="61" width="1.77734375" style="327" customWidth="1"/>
    <col min="62" max="62" width="1.6640625" style="327" customWidth="1"/>
    <col min="63" max="63" width="1.88671875" style="327" customWidth="1"/>
    <col min="64" max="64" width="2" style="327" customWidth="1"/>
    <col min="65" max="65" width="2.77734375" style="327" customWidth="1"/>
    <col min="66" max="66" width="9" style="327"/>
    <col min="67" max="71" width="3.109375" style="327" customWidth="1"/>
    <col min="72" max="72" width="7" style="327" customWidth="1"/>
    <col min="73" max="76" width="3.109375" style="327" customWidth="1"/>
    <col min="77" max="77" width="2.88671875" style="327" customWidth="1"/>
    <col min="78" max="78" width="1.44140625" style="327" customWidth="1"/>
    <col min="79" max="79" width="7.109375" style="327" customWidth="1"/>
    <col min="80" max="80" width="3.88671875" style="327" customWidth="1"/>
    <col min="81" max="84" width="3.44140625" style="327" customWidth="1"/>
    <col min="85" max="85" width="2.44140625" style="327" customWidth="1"/>
    <col min="86" max="86" width="0.6640625" style="327" customWidth="1"/>
    <col min="87" max="87" width="7.6640625" style="327" customWidth="1"/>
    <col min="88" max="90" width="3.109375" style="327" customWidth="1"/>
    <col min="91" max="91" width="2.33203125" style="327" customWidth="1"/>
    <col min="92" max="92" width="2.77734375" style="327" customWidth="1"/>
    <col min="93" max="95" width="3.109375" style="327" customWidth="1"/>
    <col min="96" max="96" width="7.88671875" style="327" customWidth="1"/>
    <col min="97" max="97" width="7.44140625" style="327" customWidth="1"/>
    <col min="98" max="98" width="8.6640625" style="327" customWidth="1"/>
    <col min="99" max="99" width="5.21875" style="327" customWidth="1"/>
    <col min="100" max="16384" width="9" style="327"/>
  </cols>
  <sheetData>
    <row r="1" spans="1:67" s="319" customFormat="1" ht="21.75" customHeight="1">
      <c r="A1" s="417" t="s">
        <v>799</v>
      </c>
      <c r="B1" s="418"/>
      <c r="C1" s="418"/>
      <c r="D1" s="418"/>
      <c r="E1" s="418"/>
      <c r="F1" s="418"/>
      <c r="G1" s="418"/>
      <c r="H1" s="418"/>
      <c r="I1" s="418"/>
      <c r="J1" s="418"/>
      <c r="K1" s="418"/>
      <c r="L1" s="418"/>
      <c r="M1" s="418"/>
      <c r="N1" s="418"/>
      <c r="O1" s="418"/>
      <c r="P1" s="418"/>
      <c r="Q1" s="418"/>
      <c r="R1" s="418"/>
      <c r="S1" s="418"/>
      <c r="T1" s="427" t="s">
        <v>633</v>
      </c>
      <c r="U1" s="418"/>
      <c r="V1" s="418"/>
      <c r="W1" s="418"/>
      <c r="X1" s="418"/>
      <c r="Y1" s="418"/>
      <c r="Z1" s="419"/>
      <c r="AA1" s="318"/>
      <c r="AB1" s="417" t="s">
        <v>329</v>
      </c>
      <c r="AC1" s="420"/>
      <c r="AT1" s="319" t="s">
        <v>316</v>
      </c>
      <c r="AU1" s="319" t="s">
        <v>317</v>
      </c>
      <c r="AZ1" s="319" t="s">
        <v>564</v>
      </c>
      <c r="BC1" s="319" t="s">
        <v>565</v>
      </c>
      <c r="BD1" s="320"/>
      <c r="BE1" s="320"/>
      <c r="BG1" s="320"/>
      <c r="BH1" s="320"/>
      <c r="BI1" s="320"/>
      <c r="BJ1" s="320"/>
      <c r="BO1" s="321"/>
    </row>
    <row r="2" spans="1:67" ht="14.25" customHeight="1">
      <c r="A2" s="322" t="s">
        <v>570</v>
      </c>
      <c r="B2" s="322"/>
      <c r="C2" s="322"/>
      <c r="D2" s="322"/>
      <c r="E2" s="322"/>
      <c r="F2" s="322"/>
      <c r="G2" s="322"/>
      <c r="H2" s="322"/>
      <c r="I2" s="322"/>
      <c r="J2" s="322"/>
      <c r="K2" s="322"/>
      <c r="L2" s="322"/>
      <c r="M2" s="322"/>
      <c r="N2" s="322"/>
      <c r="O2" s="322"/>
      <c r="P2" s="322"/>
      <c r="Q2" s="322"/>
      <c r="R2" s="322"/>
      <c r="S2" s="322"/>
      <c r="T2" s="322"/>
      <c r="U2" s="322"/>
      <c r="V2" s="322"/>
      <c r="W2" s="322"/>
      <c r="X2" s="322"/>
      <c r="Y2" s="322"/>
      <c r="Z2" s="323" t="s">
        <v>18</v>
      </c>
      <c r="AB2" s="325" t="s">
        <v>319</v>
      </c>
      <c r="AC2" s="326" t="s">
        <v>164</v>
      </c>
      <c r="AF2" s="327" t="s">
        <v>3</v>
      </c>
      <c r="AG2" s="327" t="s">
        <v>5</v>
      </c>
      <c r="AR2" s="327">
        <v>1</v>
      </c>
      <c r="AS2" s="327" t="str">
        <f>IF(F25="","",F25)</f>
        <v>kpn1</v>
      </c>
      <c r="AT2" s="327" t="str">
        <f>IF(AS2=0,"",UPPER(AS2))</f>
        <v>KPN1</v>
      </c>
      <c r="AU2" s="328" t="str">
        <f>IF(AT2="","",SUBSTITUTE(SUBSTITUTE(SUBSTITUTE(SUBSTITUTE(SUBSTITUTE(SUBSTITUTE(SUBSTITUTE(SUBSTITUTE(SUBSTITUTE(SUBSTITUTE(SUBSTITUTE(SUBSTITUTE(SUBSTITUTE(SUBSTITUTE(AT2,"III",3),"II",2),"I",1),"IV",4),"V",5),"VI",6),"Ⅶ",7),"Ⅷ",8),"Ⅸ",9),"Ⅰ",1),"Ⅱ",2),"Ⅲ",3)," ",""),"Ⅴ",5))</f>
        <v>KPN1</v>
      </c>
      <c r="AV2" s="327" t="str">
        <f>IFERROR(IF(AU2="","",VLOOKUP(AU2,$AZ$2:$BA$228,2,FALSE)),"")</f>
        <v>GGTACC</v>
      </c>
      <c r="AX2" s="328"/>
      <c r="AZ2" s="328" t="s">
        <v>331</v>
      </c>
      <c r="BA2" s="328" t="s">
        <v>554</v>
      </c>
      <c r="BC2" s="329" t="s">
        <v>554</v>
      </c>
      <c r="BD2" s="329" t="s">
        <v>560</v>
      </c>
      <c r="BE2" s="327">
        <f>COUNTIF($AV$2:$AV$17,BC2)</f>
        <v>0</v>
      </c>
      <c r="BF2" s="327" t="b">
        <f>IF(BE2=1,TRUE,FALSE)</f>
        <v>0</v>
      </c>
      <c r="BG2" s="329"/>
      <c r="BH2" s="329"/>
      <c r="BI2" s="329"/>
      <c r="BJ2" s="329"/>
      <c r="BK2" s="329"/>
      <c r="BL2" s="329"/>
      <c r="BM2" s="329"/>
    </row>
    <row r="3" spans="1:67" ht="11.25" customHeight="1">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3"/>
      <c r="AB3" s="325" t="s">
        <v>320</v>
      </c>
      <c r="AC3" s="326" t="s">
        <v>165</v>
      </c>
      <c r="AH3" s="327" t="s">
        <v>567</v>
      </c>
      <c r="AR3" s="327">
        <v>2</v>
      </c>
      <c r="AS3" s="327" t="str">
        <f>H25</f>
        <v>bam</v>
      </c>
      <c r="AT3" s="327" t="str">
        <f t="shared" ref="AT3:AT17" si="0">IF(AS3=0,"",UPPER(AS3))</f>
        <v>BAM</v>
      </c>
      <c r="AU3" s="328" t="str">
        <f t="shared" ref="AU3:AU17" si="1">IF(AT3="","",SUBSTITUTE(SUBSTITUTE(SUBSTITUTE(SUBSTITUTE(SUBSTITUTE(SUBSTITUTE(SUBSTITUTE(SUBSTITUTE(SUBSTITUTE(SUBSTITUTE(SUBSTITUTE(SUBSTITUTE(SUBSTITUTE(SUBSTITUTE(AT3,"III",3),"II",2),"I",1),"IV",4),"V",5),"VI",6),"Ⅶ",7),"Ⅷ",8),"Ⅸ",9),"Ⅰ",1),"Ⅱ",2),"Ⅲ",3)," ",""),"Ⅴ",5))</f>
        <v>BAM</v>
      </c>
      <c r="AV3" s="327" t="str">
        <f t="shared" ref="AV3:AV17" si="2">IFERROR(IF(AU3="","",VLOOKUP(AU3,$AZ$2:$BA$228,2,FALSE)),"")</f>
        <v>GGATCC</v>
      </c>
      <c r="AX3" s="328"/>
      <c r="AZ3" s="328" t="s">
        <v>415</v>
      </c>
      <c r="BA3" s="328" t="s">
        <v>554</v>
      </c>
      <c r="BC3" s="329" t="s">
        <v>165</v>
      </c>
      <c r="BD3" s="329" t="s">
        <v>561</v>
      </c>
      <c r="BE3" s="327">
        <f t="shared" ref="BE3:BE66" si="3">COUNTIF($AV$2:$AV$17,BC3)</f>
        <v>0</v>
      </c>
      <c r="BF3" s="327" t="b">
        <f t="shared" ref="BF3:BF66" si="4">IF(BE3=1,TRUE,FALSE)</f>
        <v>0</v>
      </c>
      <c r="BG3" s="329"/>
      <c r="BH3" s="329"/>
      <c r="BI3" s="329"/>
      <c r="BJ3" s="329"/>
      <c r="BK3" s="329"/>
      <c r="BL3" s="329"/>
      <c r="BM3" s="329"/>
    </row>
    <row r="4" spans="1:67">
      <c r="A4" s="322"/>
      <c r="B4" s="322" t="s">
        <v>21</v>
      </c>
      <c r="C4" s="330" t="s">
        <v>0</v>
      </c>
      <c r="D4" s="750" t="s">
        <v>20</v>
      </c>
      <c r="E4" s="751"/>
      <c r="F4" s="331"/>
      <c r="G4" s="331"/>
      <c r="H4" s="331"/>
      <c r="I4" s="331"/>
      <c r="J4" s="331"/>
      <c r="K4" s="331"/>
      <c r="L4" s="322"/>
      <c r="M4" s="322" t="s">
        <v>8</v>
      </c>
      <c r="N4" s="322"/>
      <c r="O4" s="322"/>
      <c r="P4" s="322"/>
      <c r="Q4" s="322"/>
      <c r="R4" s="322"/>
      <c r="S4" s="322"/>
      <c r="T4" s="322"/>
      <c r="U4" s="322"/>
      <c r="V4" s="322"/>
      <c r="W4" s="322"/>
      <c r="X4" s="322"/>
      <c r="Y4" s="322"/>
      <c r="Z4" s="297"/>
      <c r="AB4" s="325" t="s">
        <v>166</v>
      </c>
      <c r="AC4" s="326" t="s">
        <v>167</v>
      </c>
      <c r="AE4" s="327">
        <f>D15</f>
        <v>2</v>
      </c>
      <c r="AF4" s="327" t="s">
        <v>14</v>
      </c>
      <c r="AG4" s="327" t="s">
        <v>12</v>
      </c>
      <c r="AH4" s="327" t="s">
        <v>568</v>
      </c>
      <c r="AR4" s="327">
        <v>3</v>
      </c>
      <c r="AS4" s="327" t="str">
        <f>J25</f>
        <v>ecor1</v>
      </c>
      <c r="AT4" s="327" t="str">
        <f t="shared" si="0"/>
        <v>ECOR1</v>
      </c>
      <c r="AU4" s="328" t="str">
        <f t="shared" si="1"/>
        <v>ECOR1</v>
      </c>
      <c r="AV4" s="327" t="str">
        <f t="shared" si="2"/>
        <v>GAATTC</v>
      </c>
      <c r="AX4" s="328"/>
      <c r="AZ4" s="328" t="s">
        <v>484</v>
      </c>
      <c r="BA4" s="328" t="s">
        <v>554</v>
      </c>
      <c r="BC4" s="329" t="s">
        <v>555</v>
      </c>
      <c r="BD4" s="329" t="s">
        <v>166</v>
      </c>
      <c r="BE4" s="327">
        <f t="shared" si="3"/>
        <v>0</v>
      </c>
      <c r="BF4" s="327" t="b">
        <f t="shared" si="4"/>
        <v>0</v>
      </c>
      <c r="BG4" s="329"/>
      <c r="BH4" s="329"/>
      <c r="BI4" s="329"/>
      <c r="BJ4" s="329"/>
      <c r="BK4" s="329"/>
      <c r="BL4" s="329"/>
      <c r="BM4" s="329"/>
    </row>
    <row r="5" spans="1:67">
      <c r="A5" s="322"/>
      <c r="B5" s="322"/>
      <c r="C5" s="331"/>
      <c r="D5" s="331"/>
      <c r="E5" s="331"/>
      <c r="F5" s="331"/>
      <c r="G5" s="331"/>
      <c r="H5" s="331"/>
      <c r="I5" s="331"/>
      <c r="J5" s="331"/>
      <c r="K5" s="331"/>
      <c r="L5" s="322"/>
      <c r="M5" s="752"/>
      <c r="N5" s="753"/>
      <c r="O5" s="753"/>
      <c r="P5" s="753"/>
      <c r="Q5" s="753"/>
      <c r="R5" s="753"/>
      <c r="S5" s="753"/>
      <c r="T5" s="754"/>
      <c r="U5" s="761"/>
      <c r="V5" s="761"/>
      <c r="W5" s="332"/>
      <c r="X5" s="322"/>
      <c r="Y5" s="322"/>
      <c r="Z5" s="297"/>
      <c r="AB5" s="325" t="s">
        <v>168</v>
      </c>
      <c r="AC5" s="326" t="s">
        <v>169</v>
      </c>
      <c r="AE5" s="327">
        <v>1</v>
      </c>
      <c r="AF5" s="327" t="s">
        <v>15</v>
      </c>
      <c r="AG5" s="327" t="s">
        <v>13</v>
      </c>
      <c r="AR5" s="327">
        <v>4</v>
      </c>
      <c r="AS5" s="327" t="str">
        <f>L25</f>
        <v>hind3</v>
      </c>
      <c r="AT5" s="327" t="str">
        <f t="shared" si="0"/>
        <v>HIND3</v>
      </c>
      <c r="AU5" s="328" t="str">
        <f t="shared" si="1"/>
        <v>H1ND3</v>
      </c>
      <c r="AV5" s="327" t="str">
        <f t="shared" si="2"/>
        <v>AAGCTT</v>
      </c>
      <c r="AX5" s="328"/>
      <c r="AZ5" s="328" t="s">
        <v>332</v>
      </c>
      <c r="BA5" s="328" t="s">
        <v>165</v>
      </c>
      <c r="BC5" s="329" t="s">
        <v>169</v>
      </c>
      <c r="BD5" s="329" t="s">
        <v>168</v>
      </c>
      <c r="BE5" s="327">
        <f t="shared" si="3"/>
        <v>0</v>
      </c>
      <c r="BF5" s="327" t="b">
        <f t="shared" si="4"/>
        <v>0</v>
      </c>
      <c r="BG5" s="329"/>
      <c r="BH5" s="329"/>
      <c r="BI5" s="329"/>
      <c r="BJ5" s="329"/>
      <c r="BK5" s="329"/>
      <c r="BL5" s="329"/>
      <c r="BM5" s="329"/>
    </row>
    <row r="6" spans="1:67">
      <c r="A6" s="322"/>
      <c r="B6" s="322" t="s">
        <v>22</v>
      </c>
      <c r="C6" s="333" t="s">
        <v>1</v>
      </c>
      <c r="D6" s="762" t="s">
        <v>718</v>
      </c>
      <c r="E6" s="763"/>
      <c r="F6" s="763"/>
      <c r="G6" s="763"/>
      <c r="H6" s="763"/>
      <c r="I6" s="763"/>
      <c r="J6" s="764"/>
      <c r="K6" s="334"/>
      <c r="L6" s="322"/>
      <c r="M6" s="755"/>
      <c r="N6" s="756"/>
      <c r="O6" s="756"/>
      <c r="P6" s="756"/>
      <c r="Q6" s="756"/>
      <c r="R6" s="756"/>
      <c r="S6" s="756"/>
      <c r="T6" s="757"/>
      <c r="U6" s="322"/>
      <c r="V6" s="322"/>
      <c r="W6" s="322"/>
      <c r="X6" s="322"/>
      <c r="Y6" s="322"/>
      <c r="Z6" s="297"/>
      <c r="AB6" s="325" t="s">
        <v>170</v>
      </c>
      <c r="AC6" s="326" t="s">
        <v>171</v>
      </c>
      <c r="AE6" s="327">
        <v>2</v>
      </c>
      <c r="AR6" s="327">
        <v>5</v>
      </c>
      <c r="AS6" s="327" t="str">
        <f>N25</f>
        <v>ecorv</v>
      </c>
      <c r="AT6" s="327" t="str">
        <f t="shared" si="0"/>
        <v>ECORV</v>
      </c>
      <c r="AU6" s="328" t="str">
        <f t="shared" si="1"/>
        <v>ECOR5</v>
      </c>
      <c r="AV6" s="327" t="str">
        <f t="shared" si="2"/>
        <v>GATATC</v>
      </c>
      <c r="AX6" s="328"/>
      <c r="AZ6" s="328" t="s">
        <v>416</v>
      </c>
      <c r="BA6" s="328" t="s">
        <v>165</v>
      </c>
      <c r="BC6" s="329" t="s">
        <v>165</v>
      </c>
      <c r="BD6" s="329" t="s">
        <v>170</v>
      </c>
      <c r="BE6" s="327">
        <f t="shared" si="3"/>
        <v>0</v>
      </c>
      <c r="BF6" s="327" t="b">
        <f t="shared" si="4"/>
        <v>0</v>
      </c>
      <c r="BG6" s="329"/>
      <c r="BH6" s="329"/>
      <c r="BI6" s="329"/>
      <c r="BJ6" s="329"/>
      <c r="BK6" s="329"/>
      <c r="BL6" s="329"/>
      <c r="BM6" s="329"/>
    </row>
    <row r="7" spans="1:67">
      <c r="A7" s="322"/>
      <c r="B7" s="322"/>
      <c r="C7" s="335"/>
      <c r="D7" s="762" t="s">
        <v>719</v>
      </c>
      <c r="E7" s="763"/>
      <c r="F7" s="763"/>
      <c r="G7" s="763"/>
      <c r="H7" s="763"/>
      <c r="I7" s="763"/>
      <c r="J7" s="764"/>
      <c r="K7" s="336"/>
      <c r="L7" s="322"/>
      <c r="M7" s="755"/>
      <c r="N7" s="756"/>
      <c r="O7" s="756"/>
      <c r="P7" s="756"/>
      <c r="Q7" s="756"/>
      <c r="R7" s="756"/>
      <c r="S7" s="756"/>
      <c r="T7" s="757"/>
      <c r="U7" s="322"/>
      <c r="V7" s="322"/>
      <c r="W7" s="322"/>
      <c r="X7" s="322"/>
      <c r="Y7" s="322"/>
      <c r="Z7" s="297"/>
      <c r="AB7" s="325" t="s">
        <v>172</v>
      </c>
      <c r="AC7" s="326" t="s">
        <v>173</v>
      </c>
      <c r="AE7" s="327">
        <v>3</v>
      </c>
      <c r="AR7" s="327">
        <v>6</v>
      </c>
      <c r="AS7" s="327" t="str">
        <f>P25</f>
        <v>sspi</v>
      </c>
      <c r="AT7" s="327" t="str">
        <f t="shared" si="0"/>
        <v>SSPI</v>
      </c>
      <c r="AU7" s="328" t="str">
        <f t="shared" si="1"/>
        <v>SSP1</v>
      </c>
      <c r="AV7" s="327" t="str">
        <f t="shared" si="2"/>
        <v>AATATT</v>
      </c>
      <c r="AX7" s="328"/>
      <c r="AZ7" s="328" t="s">
        <v>68</v>
      </c>
      <c r="BA7" s="328" t="s">
        <v>165</v>
      </c>
      <c r="BC7" s="329" t="s">
        <v>173</v>
      </c>
      <c r="BD7" s="329" t="s">
        <v>172</v>
      </c>
      <c r="BE7" s="327">
        <f t="shared" si="3"/>
        <v>0</v>
      </c>
      <c r="BF7" s="327" t="b">
        <f t="shared" si="4"/>
        <v>0</v>
      </c>
      <c r="BG7" s="329"/>
      <c r="BH7" s="329"/>
      <c r="BI7" s="329"/>
      <c r="BJ7" s="329"/>
      <c r="BK7" s="329"/>
      <c r="BL7" s="329"/>
      <c r="BM7" s="329"/>
    </row>
    <row r="8" spans="1:67">
      <c r="A8" s="322"/>
      <c r="B8" s="322"/>
      <c r="C8" s="337"/>
      <c r="D8" s="765"/>
      <c r="E8" s="765"/>
      <c r="F8" s="765"/>
      <c r="G8" s="765"/>
      <c r="H8" s="765"/>
      <c r="I8" s="765"/>
      <c r="J8" s="765"/>
      <c r="K8" s="338"/>
      <c r="L8" s="322"/>
      <c r="M8" s="755"/>
      <c r="N8" s="756"/>
      <c r="O8" s="756"/>
      <c r="P8" s="756"/>
      <c r="Q8" s="756"/>
      <c r="R8" s="756"/>
      <c r="S8" s="756"/>
      <c r="T8" s="757"/>
      <c r="U8" s="322"/>
      <c r="V8" s="322"/>
      <c r="W8" s="322"/>
      <c r="X8" s="322"/>
      <c r="Y8" s="322"/>
      <c r="Z8" s="297"/>
      <c r="AB8" s="325" t="s">
        <v>174</v>
      </c>
      <c r="AC8" s="326" t="s">
        <v>175</v>
      </c>
      <c r="AE8" s="327">
        <v>4</v>
      </c>
      <c r="AR8" s="327">
        <v>7</v>
      </c>
      <c r="AS8" s="327" t="str">
        <f>R25</f>
        <v>kpn</v>
      </c>
      <c r="AT8" s="327" t="str">
        <f t="shared" si="0"/>
        <v>KPN</v>
      </c>
      <c r="AU8" s="328" t="str">
        <f t="shared" si="1"/>
        <v>KPN</v>
      </c>
      <c r="AV8" s="327" t="str">
        <f t="shared" si="2"/>
        <v>GGTACC</v>
      </c>
      <c r="AX8" s="328"/>
      <c r="AZ8" s="328" t="s">
        <v>333</v>
      </c>
      <c r="BA8" s="328" t="s">
        <v>555</v>
      </c>
      <c r="BC8" s="329" t="s">
        <v>175</v>
      </c>
      <c r="BD8" s="329" t="s">
        <v>174</v>
      </c>
      <c r="BE8" s="327">
        <f t="shared" si="3"/>
        <v>0</v>
      </c>
      <c r="BF8" s="327" t="b">
        <f t="shared" si="4"/>
        <v>0</v>
      </c>
      <c r="BG8" s="329"/>
      <c r="BH8" s="329"/>
      <c r="BI8" s="329"/>
      <c r="BJ8" s="329"/>
      <c r="BK8" s="329"/>
      <c r="BL8" s="329"/>
      <c r="BM8" s="329"/>
    </row>
    <row r="9" spans="1:67">
      <c r="A9" s="322"/>
      <c r="B9" s="322" t="s">
        <v>23</v>
      </c>
      <c r="C9" s="330" t="s">
        <v>4</v>
      </c>
      <c r="D9" s="750" t="s">
        <v>26</v>
      </c>
      <c r="E9" s="751"/>
      <c r="F9" s="339" t="s">
        <v>6</v>
      </c>
      <c r="G9" s="766" t="str">
        <f>IF(記入用シート!F9="","",記入用シート!D9)</f>
        <v/>
      </c>
      <c r="H9" s="767"/>
      <c r="I9" s="340" t="s">
        <v>11</v>
      </c>
      <c r="J9" s="340"/>
      <c r="K9" s="340"/>
      <c r="L9" s="322"/>
      <c r="M9" s="755"/>
      <c r="N9" s="756"/>
      <c r="O9" s="756"/>
      <c r="P9" s="756"/>
      <c r="Q9" s="756"/>
      <c r="R9" s="756"/>
      <c r="S9" s="756"/>
      <c r="T9" s="757"/>
      <c r="U9" s="322"/>
      <c r="V9" s="322"/>
      <c r="W9" s="322"/>
      <c r="X9" s="322"/>
      <c r="Y9" s="322"/>
      <c r="Z9" s="297"/>
      <c r="AB9" s="325" t="s">
        <v>176</v>
      </c>
      <c r="AC9" s="326" t="s">
        <v>177</v>
      </c>
      <c r="AE9" s="327">
        <v>5</v>
      </c>
      <c r="AR9" s="327">
        <v>8</v>
      </c>
      <c r="AS9" s="327" t="str">
        <f>T25</f>
        <v>pst</v>
      </c>
      <c r="AT9" s="327" t="str">
        <f t="shared" si="0"/>
        <v>PST</v>
      </c>
      <c r="AU9" s="328" t="str">
        <f t="shared" si="1"/>
        <v>PST</v>
      </c>
      <c r="AV9" s="327" t="str">
        <f t="shared" si="2"/>
        <v>CTGCAG</v>
      </c>
      <c r="AX9" s="328"/>
      <c r="AZ9" s="328" t="s">
        <v>417</v>
      </c>
      <c r="BA9" s="328" t="s">
        <v>555</v>
      </c>
      <c r="BC9" s="329" t="s">
        <v>177</v>
      </c>
      <c r="BD9" s="329" t="s">
        <v>176</v>
      </c>
      <c r="BE9" s="327">
        <f t="shared" si="3"/>
        <v>0</v>
      </c>
      <c r="BF9" s="327" t="b">
        <f t="shared" si="4"/>
        <v>0</v>
      </c>
      <c r="BG9" s="329"/>
      <c r="BH9" s="329"/>
      <c r="BI9" s="329"/>
      <c r="BJ9" s="329"/>
      <c r="BK9" s="329"/>
      <c r="BL9" s="329"/>
      <c r="BM9" s="329"/>
    </row>
    <row r="10" spans="1:67" ht="14.25" customHeight="1">
      <c r="A10" s="322"/>
      <c r="B10" s="322"/>
      <c r="C10" s="330" t="s">
        <v>5</v>
      </c>
      <c r="D10" s="750" t="s">
        <v>12</v>
      </c>
      <c r="E10" s="751"/>
      <c r="F10" s="340"/>
      <c r="G10" s="340"/>
      <c r="H10" s="340"/>
      <c r="I10" s="340"/>
      <c r="J10" s="340"/>
      <c r="K10" s="340"/>
      <c r="L10" s="322"/>
      <c r="M10" s="755"/>
      <c r="N10" s="756"/>
      <c r="O10" s="756"/>
      <c r="P10" s="756"/>
      <c r="Q10" s="756"/>
      <c r="R10" s="756"/>
      <c r="S10" s="756"/>
      <c r="T10" s="757"/>
      <c r="U10" s="322"/>
      <c r="V10" s="322"/>
      <c r="W10" s="322"/>
      <c r="X10" s="322"/>
      <c r="Y10" s="322"/>
      <c r="Z10" s="297"/>
      <c r="AB10" s="325" t="s">
        <v>178</v>
      </c>
      <c r="AC10" s="326" t="s">
        <v>179</v>
      </c>
      <c r="AE10" s="327">
        <v>6</v>
      </c>
      <c r="AR10" s="327">
        <v>9</v>
      </c>
      <c r="AS10" s="327" t="str">
        <f>F27</f>
        <v>xh</v>
      </c>
      <c r="AT10" s="327" t="str">
        <f t="shared" si="0"/>
        <v>XH</v>
      </c>
      <c r="AU10" s="328" t="str">
        <f t="shared" si="1"/>
        <v>XH</v>
      </c>
      <c r="AV10" s="327" t="str">
        <f t="shared" si="2"/>
        <v>CTCGAG</v>
      </c>
      <c r="AX10" s="328"/>
      <c r="AZ10" s="328" t="s">
        <v>485</v>
      </c>
      <c r="BA10" s="328" t="s">
        <v>555</v>
      </c>
      <c r="BC10" s="329" t="s">
        <v>179</v>
      </c>
      <c r="BD10" s="329" t="s">
        <v>178</v>
      </c>
      <c r="BE10" s="327">
        <f t="shared" si="3"/>
        <v>0</v>
      </c>
      <c r="BF10" s="327" t="b">
        <f t="shared" si="4"/>
        <v>0</v>
      </c>
      <c r="BG10" s="329"/>
      <c r="BH10" s="329"/>
      <c r="BI10" s="329"/>
      <c r="BJ10" s="329"/>
      <c r="BK10" s="329"/>
      <c r="BL10" s="329"/>
      <c r="BM10" s="329"/>
    </row>
    <row r="11" spans="1:67">
      <c r="A11" s="322"/>
      <c r="B11" s="322"/>
      <c r="C11" s="322"/>
      <c r="D11" s="322"/>
      <c r="E11" s="322"/>
      <c r="F11" s="340"/>
      <c r="G11" s="340"/>
      <c r="H11" s="340" t="str">
        <f>IF(AND(D12="gBlocks",G12=""),"※5'末端の修飾についてご入力下さい",(IF(D12="","※サービス種を選択して下さい","")))</f>
        <v/>
      </c>
      <c r="I11" s="340"/>
      <c r="J11" s="340"/>
      <c r="K11" s="340"/>
      <c r="L11" s="322"/>
      <c r="M11" s="755"/>
      <c r="N11" s="756"/>
      <c r="O11" s="756"/>
      <c r="P11" s="756"/>
      <c r="Q11" s="756"/>
      <c r="R11" s="756"/>
      <c r="S11" s="756"/>
      <c r="T11" s="757"/>
      <c r="U11" s="322"/>
      <c r="V11" s="322"/>
      <c r="W11" s="322"/>
      <c r="X11" s="322"/>
      <c r="Y11" s="322"/>
      <c r="Z11" s="297"/>
      <c r="AB11" s="325" t="s">
        <v>180</v>
      </c>
      <c r="AC11" s="326" t="s">
        <v>181</v>
      </c>
      <c r="AE11" s="327">
        <v>7</v>
      </c>
      <c r="AR11" s="327">
        <v>10</v>
      </c>
      <c r="AS11" s="327">
        <f>H27</f>
        <v>0</v>
      </c>
      <c r="AT11" s="327" t="str">
        <f t="shared" si="0"/>
        <v/>
      </c>
      <c r="AU11" s="328" t="str">
        <f t="shared" si="1"/>
        <v/>
      </c>
      <c r="AV11" s="327" t="str">
        <f t="shared" si="2"/>
        <v/>
      </c>
      <c r="AX11" s="328"/>
      <c r="AZ11" s="328" t="s">
        <v>334</v>
      </c>
      <c r="BA11" s="328" t="s">
        <v>169</v>
      </c>
      <c r="BC11" s="329" t="s">
        <v>181</v>
      </c>
      <c r="BD11" s="329" t="s">
        <v>180</v>
      </c>
      <c r="BE11" s="327">
        <f t="shared" si="3"/>
        <v>0</v>
      </c>
      <c r="BF11" s="327" t="b">
        <f t="shared" si="4"/>
        <v>0</v>
      </c>
      <c r="BG11" s="329"/>
      <c r="BH11" s="329"/>
      <c r="BI11" s="329"/>
      <c r="BJ11" s="329"/>
      <c r="BK11" s="329"/>
      <c r="BL11" s="329"/>
      <c r="BM11" s="329"/>
    </row>
    <row r="12" spans="1:67">
      <c r="A12" s="322"/>
      <c r="B12" s="322" t="s">
        <v>24</v>
      </c>
      <c r="C12" s="330" t="s">
        <v>600</v>
      </c>
      <c r="D12" s="750" t="s">
        <v>717</v>
      </c>
      <c r="E12" s="751"/>
      <c r="F12" s="322"/>
      <c r="G12" s="322"/>
      <c r="H12" s="341" t="str">
        <f>IF(D12="","",IF(D12="Genes","ベクター","末端修飾"))</f>
        <v>ベクター</v>
      </c>
      <c r="I12" s="750" t="s">
        <v>609</v>
      </c>
      <c r="J12" s="751"/>
      <c r="K12" s="322" t="str">
        <f>IF(H12="ベクター","耐性","")</f>
        <v>耐性</v>
      </c>
      <c r="L12" s="322"/>
      <c r="M12" s="755"/>
      <c r="N12" s="756"/>
      <c r="O12" s="756"/>
      <c r="P12" s="756"/>
      <c r="Q12" s="756"/>
      <c r="R12" s="756"/>
      <c r="S12" s="756"/>
      <c r="T12" s="757"/>
      <c r="U12" s="322"/>
      <c r="V12" s="322"/>
      <c r="W12" s="322"/>
      <c r="X12" s="322"/>
      <c r="Y12" s="322"/>
      <c r="Z12" s="297"/>
      <c r="AB12" s="325" t="s">
        <v>182</v>
      </c>
      <c r="AC12" s="326" t="s">
        <v>183</v>
      </c>
      <c r="AE12" s="327">
        <v>8</v>
      </c>
      <c r="AR12" s="327">
        <v>11</v>
      </c>
      <c r="AS12" s="327">
        <f>J27</f>
        <v>0</v>
      </c>
      <c r="AT12" s="327" t="str">
        <f t="shared" si="0"/>
        <v/>
      </c>
      <c r="AU12" s="328" t="str">
        <f t="shared" si="1"/>
        <v/>
      </c>
      <c r="AV12" s="327" t="str">
        <f t="shared" si="2"/>
        <v/>
      </c>
      <c r="AX12" s="328"/>
      <c r="AZ12" s="328" t="s">
        <v>418</v>
      </c>
      <c r="BA12" s="328" t="s">
        <v>169</v>
      </c>
      <c r="BC12" s="329" t="s">
        <v>183</v>
      </c>
      <c r="BD12" s="329" t="s">
        <v>182</v>
      </c>
      <c r="BE12" s="327">
        <f t="shared" si="3"/>
        <v>0</v>
      </c>
      <c r="BF12" s="327" t="b">
        <f t="shared" si="4"/>
        <v>0</v>
      </c>
      <c r="BG12" s="329"/>
      <c r="BH12" s="329"/>
      <c r="BI12" s="329"/>
      <c r="BJ12" s="329"/>
      <c r="BK12" s="329"/>
      <c r="BL12" s="329"/>
      <c r="BM12" s="329"/>
    </row>
    <row r="13" spans="1:67">
      <c r="A13" s="322"/>
      <c r="B13" s="322"/>
      <c r="C13" s="322"/>
      <c r="D13" s="322"/>
      <c r="E13" s="322"/>
      <c r="F13" s="322"/>
      <c r="G13" s="322"/>
      <c r="H13" s="338" t="str">
        <f>IF(D12="Genes","※もし配列毎に異なるベクターをご指定の場合","")</f>
        <v>※もし配列毎に異なるベクターをご指定の場合</v>
      </c>
      <c r="I13" s="342"/>
      <c r="J13" s="322"/>
      <c r="K13" s="322"/>
      <c r="L13" s="322"/>
      <c r="M13" s="755"/>
      <c r="N13" s="756"/>
      <c r="O13" s="756"/>
      <c r="P13" s="756"/>
      <c r="Q13" s="756"/>
      <c r="R13" s="756"/>
      <c r="S13" s="756"/>
      <c r="T13" s="757"/>
      <c r="U13" s="322"/>
      <c r="V13" s="322"/>
      <c r="W13" s="322"/>
      <c r="X13" s="322"/>
      <c r="Y13" s="322"/>
      <c r="Z13" s="297"/>
      <c r="AB13" s="325" t="s">
        <v>184</v>
      </c>
      <c r="AC13" s="326" t="s">
        <v>185</v>
      </c>
      <c r="AE13" s="327">
        <v>9</v>
      </c>
      <c r="AR13" s="327">
        <v>12</v>
      </c>
      <c r="AS13" s="327">
        <f>L27</f>
        <v>0</v>
      </c>
      <c r="AT13" s="327" t="str">
        <f t="shared" si="0"/>
        <v/>
      </c>
      <c r="AU13" s="328" t="str">
        <f t="shared" si="1"/>
        <v/>
      </c>
      <c r="AV13" s="327" t="str">
        <f t="shared" si="2"/>
        <v/>
      </c>
      <c r="AX13" s="328"/>
      <c r="AZ13" s="328" t="s">
        <v>486</v>
      </c>
      <c r="BA13" s="328" t="s">
        <v>169</v>
      </c>
      <c r="BC13" s="329" t="s">
        <v>185</v>
      </c>
      <c r="BD13" s="329" t="s">
        <v>184</v>
      </c>
      <c r="BE13" s="327">
        <f t="shared" si="3"/>
        <v>1</v>
      </c>
      <c r="BF13" s="327" t="b">
        <f t="shared" si="4"/>
        <v>1</v>
      </c>
      <c r="BG13" s="329"/>
      <c r="BH13" s="329"/>
      <c r="BI13" s="329"/>
      <c r="BJ13" s="329"/>
      <c r="BK13" s="329"/>
      <c r="BL13" s="329"/>
      <c r="BM13" s="329"/>
    </row>
    <row r="14" spans="1:67" ht="7.5" customHeight="1">
      <c r="A14" s="322"/>
      <c r="B14" s="322"/>
      <c r="C14" s="322"/>
      <c r="D14" s="322"/>
      <c r="E14" s="322"/>
      <c r="F14" s="322"/>
      <c r="G14" s="322"/>
      <c r="H14" s="775" t="str">
        <f>IF(D12="Genes","   は、右空欄にご記載をお願いします。","")</f>
        <v xml:space="preserve">   は、右空欄にご記載をお願いします。</v>
      </c>
      <c r="I14" s="775"/>
      <c r="J14" s="775"/>
      <c r="K14" s="775"/>
      <c r="L14" s="776"/>
      <c r="M14" s="755"/>
      <c r="N14" s="756"/>
      <c r="O14" s="756"/>
      <c r="P14" s="756"/>
      <c r="Q14" s="756"/>
      <c r="R14" s="756"/>
      <c r="S14" s="756"/>
      <c r="T14" s="757"/>
      <c r="U14" s="322"/>
      <c r="V14" s="322"/>
      <c r="W14" s="322"/>
      <c r="X14" s="322"/>
      <c r="Y14" s="322"/>
      <c r="Z14" s="297"/>
      <c r="AB14" s="325"/>
      <c r="AC14" s="326"/>
      <c r="AE14" s="327">
        <v>10</v>
      </c>
      <c r="AR14" s="327">
        <v>13</v>
      </c>
      <c r="AS14" s="327">
        <f>N27</f>
        <v>0</v>
      </c>
      <c r="AT14" s="327" t="str">
        <f t="shared" si="0"/>
        <v/>
      </c>
      <c r="AU14" s="328" t="str">
        <f t="shared" si="1"/>
        <v/>
      </c>
      <c r="AV14" s="327" t="str">
        <f t="shared" si="2"/>
        <v/>
      </c>
      <c r="AX14" s="328"/>
      <c r="AZ14" s="328" t="s">
        <v>335</v>
      </c>
      <c r="BA14" s="328" t="s">
        <v>165</v>
      </c>
      <c r="BC14" s="329" t="s">
        <v>187</v>
      </c>
      <c r="BD14" s="329" t="s">
        <v>186</v>
      </c>
      <c r="BE14" s="327">
        <f t="shared" si="3"/>
        <v>0</v>
      </c>
      <c r="BF14" s="327" t="b">
        <f t="shared" si="4"/>
        <v>0</v>
      </c>
      <c r="BG14" s="329"/>
      <c r="BH14" s="329"/>
      <c r="BI14" s="329"/>
      <c r="BJ14" s="329"/>
      <c r="BK14" s="329"/>
      <c r="BL14" s="329"/>
      <c r="BM14" s="329"/>
    </row>
    <row r="15" spans="1:67" ht="15" customHeight="1">
      <c r="A15" s="322"/>
      <c r="B15" s="322" t="s">
        <v>25</v>
      </c>
      <c r="C15" s="330" t="s">
        <v>10</v>
      </c>
      <c r="D15" s="777">
        <v>2</v>
      </c>
      <c r="E15" s="751"/>
      <c r="F15" s="322" t="s">
        <v>16</v>
      </c>
      <c r="G15" s="322"/>
      <c r="H15" s="775"/>
      <c r="I15" s="775"/>
      <c r="J15" s="775"/>
      <c r="K15" s="775"/>
      <c r="L15" s="776"/>
      <c r="M15" s="758"/>
      <c r="N15" s="759"/>
      <c r="O15" s="759"/>
      <c r="P15" s="759"/>
      <c r="Q15" s="759"/>
      <c r="R15" s="759"/>
      <c r="S15" s="759"/>
      <c r="T15" s="760"/>
      <c r="U15" s="322"/>
      <c r="V15" s="322"/>
      <c r="W15" s="322"/>
      <c r="X15" s="322"/>
      <c r="Y15" s="322"/>
      <c r="Z15" s="297"/>
      <c r="AB15" s="325" t="s">
        <v>186</v>
      </c>
      <c r="AC15" s="326" t="s">
        <v>187</v>
      </c>
      <c r="AE15" s="327">
        <v>11</v>
      </c>
      <c r="AR15" s="327">
        <v>14</v>
      </c>
      <c r="AS15" s="327">
        <f>P27</f>
        <v>0</v>
      </c>
      <c r="AT15" s="327" t="str">
        <f t="shared" si="0"/>
        <v/>
      </c>
      <c r="AU15" s="328" t="str">
        <f t="shared" si="1"/>
        <v/>
      </c>
      <c r="AV15" s="327" t="str">
        <f t="shared" si="2"/>
        <v/>
      </c>
      <c r="AX15" s="328"/>
      <c r="AZ15" s="328" t="s">
        <v>419</v>
      </c>
      <c r="BA15" s="328" t="s">
        <v>165</v>
      </c>
      <c r="BC15" s="329" t="s">
        <v>189</v>
      </c>
      <c r="BD15" s="329" t="s">
        <v>188</v>
      </c>
      <c r="BE15" s="327">
        <f t="shared" si="3"/>
        <v>0</v>
      </c>
      <c r="BF15" s="327" t="b">
        <f t="shared" si="4"/>
        <v>0</v>
      </c>
      <c r="BG15" s="329"/>
      <c r="BH15" s="329"/>
      <c r="BI15" s="329"/>
      <c r="BJ15" s="329"/>
      <c r="BK15" s="329"/>
      <c r="BL15" s="329"/>
      <c r="BM15" s="329"/>
    </row>
    <row r="16" spans="1:67" ht="15" customHeight="1">
      <c r="A16" s="322"/>
      <c r="B16" s="322"/>
      <c r="C16" s="322" t="str">
        <f>IF(D15&lt;=15,"※半角数字でご入力下さい。","※半角数字でご入力下さい。16配列以上は、「コドン変換用シート(一括)」にご入力下さい。")</f>
        <v>※半角数字でご入力下さい。</v>
      </c>
      <c r="D16" s="322"/>
      <c r="E16" s="322"/>
      <c r="F16" s="322"/>
      <c r="G16" s="322"/>
      <c r="H16" s="322"/>
      <c r="I16" s="322"/>
      <c r="J16" s="322"/>
      <c r="K16" s="322"/>
      <c r="L16" s="322"/>
      <c r="M16" s="338"/>
      <c r="N16" s="322"/>
      <c r="O16" s="322"/>
      <c r="P16" s="322"/>
      <c r="Q16" s="322"/>
      <c r="R16" s="322"/>
      <c r="S16" s="322"/>
      <c r="T16" s="322"/>
      <c r="U16" s="322"/>
      <c r="V16" s="322"/>
      <c r="W16" s="322"/>
      <c r="X16" s="322"/>
      <c r="Y16" s="322"/>
      <c r="Z16" s="297"/>
      <c r="AB16" s="325" t="s">
        <v>188</v>
      </c>
      <c r="AC16" s="326" t="s">
        <v>189</v>
      </c>
      <c r="AE16" s="327">
        <v>12</v>
      </c>
      <c r="AR16" s="327">
        <v>15</v>
      </c>
      <c r="AS16" s="327">
        <f>R27</f>
        <v>0</v>
      </c>
      <c r="AT16" s="327" t="str">
        <f t="shared" si="0"/>
        <v/>
      </c>
      <c r="AU16" s="328" t="str">
        <f t="shared" si="1"/>
        <v/>
      </c>
      <c r="AV16" s="327" t="str">
        <f t="shared" si="2"/>
        <v/>
      </c>
      <c r="AX16" s="328"/>
      <c r="AZ16" s="328" t="s">
        <v>487</v>
      </c>
      <c r="BA16" s="328" t="s">
        <v>165</v>
      </c>
      <c r="BC16" s="329" t="s">
        <v>190</v>
      </c>
      <c r="BD16" s="329" t="s">
        <v>562</v>
      </c>
      <c r="BE16" s="327">
        <f t="shared" si="3"/>
        <v>0</v>
      </c>
      <c r="BF16" s="327" t="b">
        <f t="shared" si="4"/>
        <v>0</v>
      </c>
      <c r="BG16" s="329"/>
      <c r="BH16" s="329"/>
      <c r="BI16" s="329"/>
      <c r="BJ16" s="329"/>
      <c r="BK16" s="329"/>
      <c r="BL16" s="329"/>
      <c r="BM16" s="329"/>
    </row>
    <row r="17" spans="1:96" ht="13.5" customHeight="1">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297"/>
      <c r="AB17" s="325"/>
      <c r="AC17" s="326"/>
      <c r="AE17" s="327">
        <v>13</v>
      </c>
      <c r="AR17" s="327">
        <v>16</v>
      </c>
      <c r="AS17" s="327">
        <f>T27</f>
        <v>0</v>
      </c>
      <c r="AT17" s="327" t="str">
        <f t="shared" si="0"/>
        <v/>
      </c>
      <c r="AU17" s="328" t="str">
        <f t="shared" si="1"/>
        <v/>
      </c>
      <c r="AV17" s="327" t="str">
        <f t="shared" si="2"/>
        <v/>
      </c>
      <c r="AX17" s="328"/>
      <c r="AZ17" s="328" t="s">
        <v>531</v>
      </c>
      <c r="BA17" s="328" t="s">
        <v>165</v>
      </c>
      <c r="BC17" s="329" t="s">
        <v>192</v>
      </c>
      <c r="BD17" s="329" t="s">
        <v>191</v>
      </c>
      <c r="BE17" s="327">
        <f t="shared" si="3"/>
        <v>0</v>
      </c>
      <c r="BF17" s="327" t="b">
        <f t="shared" si="4"/>
        <v>0</v>
      </c>
      <c r="BG17" s="329"/>
      <c r="BH17" s="329"/>
      <c r="BI17" s="329"/>
      <c r="BJ17" s="329"/>
      <c r="BK17" s="329"/>
      <c r="BL17" s="329"/>
      <c r="BM17" s="329"/>
    </row>
    <row r="18" spans="1:96" ht="15" customHeight="1">
      <c r="A18" s="322"/>
      <c r="B18" s="322" t="s">
        <v>132</v>
      </c>
      <c r="C18" s="330" t="s">
        <v>133</v>
      </c>
      <c r="D18" s="750" t="s">
        <v>575</v>
      </c>
      <c r="E18" s="778"/>
      <c r="F18" s="778"/>
      <c r="G18" s="751"/>
      <c r="H18" s="343"/>
      <c r="I18" s="322"/>
      <c r="J18" s="322"/>
      <c r="K18" s="322"/>
      <c r="L18" s="322"/>
      <c r="M18" s="322"/>
      <c r="N18" s="322"/>
      <c r="O18" s="322"/>
      <c r="P18" s="322"/>
      <c r="Q18" s="322"/>
      <c r="R18" s="322"/>
      <c r="S18" s="322"/>
      <c r="T18" s="322"/>
      <c r="U18" s="322"/>
      <c r="V18" s="322"/>
      <c r="W18" s="322"/>
      <c r="X18" s="322"/>
      <c r="Y18" s="322"/>
      <c r="Z18" s="297"/>
      <c r="AB18" s="325" t="s">
        <v>321</v>
      </c>
      <c r="AC18" s="326" t="s">
        <v>190</v>
      </c>
      <c r="AE18" s="327">
        <v>14</v>
      </c>
      <c r="AX18" s="328"/>
      <c r="AZ18" s="328" t="s">
        <v>336</v>
      </c>
      <c r="BA18" s="328" t="s">
        <v>173</v>
      </c>
      <c r="BC18" s="329" t="s">
        <v>194</v>
      </c>
      <c r="BD18" s="329" t="s">
        <v>193</v>
      </c>
      <c r="BE18" s="327">
        <f t="shared" si="3"/>
        <v>0</v>
      </c>
      <c r="BF18" s="327" t="b">
        <f t="shared" si="4"/>
        <v>0</v>
      </c>
      <c r="BG18" s="329"/>
      <c r="BH18" s="329"/>
      <c r="BI18" s="329"/>
      <c r="BJ18" s="329"/>
      <c r="BK18" s="329"/>
      <c r="BL18" s="329"/>
      <c r="BM18" s="329"/>
    </row>
    <row r="19" spans="1:96" ht="13.5" customHeight="1">
      <c r="A19" s="322"/>
      <c r="B19" s="322"/>
      <c r="C19" s="322" t="s">
        <v>156</v>
      </c>
      <c r="D19" s="322"/>
      <c r="E19" s="322"/>
      <c r="F19" s="322"/>
      <c r="G19" s="322"/>
      <c r="H19" s="322"/>
      <c r="I19" s="322"/>
      <c r="J19" s="322"/>
      <c r="K19" s="322"/>
      <c r="L19" s="322"/>
      <c r="M19" s="322"/>
      <c r="N19" s="322"/>
      <c r="O19" s="322"/>
      <c r="P19" s="344" t="s">
        <v>576</v>
      </c>
      <c r="Q19" s="322"/>
      <c r="R19" s="322"/>
      <c r="S19" s="322"/>
      <c r="T19" s="322"/>
      <c r="U19" s="322"/>
      <c r="V19" s="322"/>
      <c r="W19" s="322"/>
      <c r="X19" s="322"/>
      <c r="Y19" s="322"/>
      <c r="Z19" s="297"/>
      <c r="AB19" s="325" t="s">
        <v>191</v>
      </c>
      <c r="AC19" s="326" t="s">
        <v>192</v>
      </c>
      <c r="AE19" s="327">
        <v>15</v>
      </c>
      <c r="AX19" s="328"/>
      <c r="AZ19" s="328" t="s">
        <v>532</v>
      </c>
      <c r="BA19" s="328" t="s">
        <v>173</v>
      </c>
      <c r="BC19" s="329" t="s">
        <v>556</v>
      </c>
      <c r="BD19" s="329" t="s">
        <v>195</v>
      </c>
      <c r="BE19" s="327">
        <f t="shared" si="3"/>
        <v>0</v>
      </c>
      <c r="BF19" s="327" t="b">
        <f t="shared" si="4"/>
        <v>0</v>
      </c>
      <c r="BG19" s="329"/>
      <c r="BH19" s="329"/>
      <c r="BI19" s="329"/>
      <c r="BJ19" s="329"/>
      <c r="BK19" s="329"/>
      <c r="BL19" s="329"/>
      <c r="BM19" s="329"/>
    </row>
    <row r="20" spans="1:96" ht="12.75" customHeight="1">
      <c r="A20" s="322"/>
      <c r="B20" s="331"/>
      <c r="C20" s="331" t="s">
        <v>583</v>
      </c>
      <c r="D20" s="322"/>
      <c r="E20" s="322"/>
      <c r="F20" s="322"/>
      <c r="G20" s="322"/>
      <c r="H20" s="322"/>
      <c r="I20" s="322"/>
      <c r="J20" s="322"/>
      <c r="K20" s="322"/>
      <c r="L20" s="322"/>
      <c r="M20" s="322"/>
      <c r="N20" s="331"/>
      <c r="O20" s="322"/>
      <c r="P20" s="322"/>
      <c r="Q20" s="322"/>
      <c r="R20" s="322"/>
      <c r="S20" s="322"/>
      <c r="T20" s="322"/>
      <c r="U20" s="322"/>
      <c r="V20" s="322"/>
      <c r="W20" s="322"/>
      <c r="X20" s="322"/>
      <c r="Y20" s="322"/>
      <c r="Z20" s="297"/>
      <c r="AB20" s="325" t="s">
        <v>193</v>
      </c>
      <c r="AC20" s="326" t="s">
        <v>194</v>
      </c>
      <c r="AE20" s="327">
        <v>16</v>
      </c>
      <c r="AX20" s="328"/>
      <c r="AZ20" s="328" t="s">
        <v>488</v>
      </c>
      <c r="BA20" s="328" t="s">
        <v>173</v>
      </c>
      <c r="BC20" s="329" t="s">
        <v>198</v>
      </c>
      <c r="BD20" s="329" t="s">
        <v>197</v>
      </c>
      <c r="BE20" s="327">
        <f t="shared" si="3"/>
        <v>0</v>
      </c>
      <c r="BF20" s="327" t="b">
        <f t="shared" si="4"/>
        <v>0</v>
      </c>
      <c r="BG20" s="329"/>
      <c r="BH20" s="329"/>
      <c r="BI20" s="329"/>
      <c r="BJ20" s="329"/>
      <c r="BK20" s="329"/>
      <c r="BL20" s="329"/>
      <c r="BM20" s="329"/>
    </row>
    <row r="21" spans="1:96" ht="6.75" customHeight="1">
      <c r="A21" s="322"/>
      <c r="B21" s="331"/>
      <c r="C21" s="98"/>
      <c r="D21" s="322"/>
      <c r="E21" s="322"/>
      <c r="F21" s="322"/>
      <c r="G21" s="322"/>
      <c r="H21" s="322"/>
      <c r="I21" s="322"/>
      <c r="J21" s="322"/>
      <c r="K21" s="322"/>
      <c r="L21" s="322"/>
      <c r="M21" s="322"/>
      <c r="N21" s="322"/>
      <c r="O21" s="322"/>
      <c r="P21" s="322"/>
      <c r="Q21" s="322"/>
      <c r="R21" s="322"/>
      <c r="S21" s="322"/>
      <c r="T21" s="322"/>
      <c r="U21" s="322"/>
      <c r="V21" s="322"/>
      <c r="W21" s="322"/>
      <c r="X21" s="322"/>
      <c r="Y21" s="322"/>
      <c r="Z21" s="297"/>
      <c r="AB21" s="325"/>
      <c r="AC21" s="326"/>
      <c r="AE21" s="327">
        <v>17</v>
      </c>
      <c r="AX21" s="328"/>
      <c r="AZ21" s="328" t="s">
        <v>420</v>
      </c>
      <c r="BA21" s="328" t="s">
        <v>173</v>
      </c>
      <c r="BC21" s="329" t="s">
        <v>200</v>
      </c>
      <c r="BD21" s="329" t="s">
        <v>199</v>
      </c>
      <c r="BE21" s="327">
        <f t="shared" si="3"/>
        <v>0</v>
      </c>
      <c r="BF21" s="327" t="b">
        <f t="shared" si="4"/>
        <v>0</v>
      </c>
      <c r="BG21" s="329"/>
      <c r="BH21" s="329"/>
      <c r="BI21" s="329"/>
      <c r="BJ21" s="329"/>
      <c r="BK21" s="329"/>
      <c r="BL21" s="329"/>
      <c r="BM21" s="329"/>
    </row>
    <row r="22" spans="1:96" ht="13.5" customHeight="1">
      <c r="A22" s="322"/>
      <c r="B22" s="345" t="s">
        <v>157</v>
      </c>
      <c r="C22" s="345" t="s">
        <v>158</v>
      </c>
      <c r="D22" s="345"/>
      <c r="E22" s="322"/>
      <c r="F22" s="322"/>
      <c r="G22" s="322"/>
      <c r="H22" s="340"/>
      <c r="I22" s="340"/>
      <c r="J22" s="340"/>
      <c r="K22" s="340"/>
      <c r="L22" s="340"/>
      <c r="M22" s="340"/>
      <c r="N22" s="340"/>
      <c r="O22" s="340"/>
      <c r="P22" s="340"/>
      <c r="Q22" s="340"/>
      <c r="R22" s="340"/>
      <c r="S22" s="340"/>
      <c r="T22" s="340"/>
      <c r="U22" s="322"/>
      <c r="V22" s="322"/>
      <c r="W22" s="322"/>
      <c r="X22" s="322"/>
      <c r="Y22" s="322"/>
      <c r="Z22" s="297"/>
      <c r="AB22" s="325" t="s">
        <v>195</v>
      </c>
      <c r="AC22" s="326" t="s">
        <v>196</v>
      </c>
      <c r="AE22" s="327">
        <v>18</v>
      </c>
      <c r="AX22" s="328"/>
      <c r="AZ22" s="328" t="s">
        <v>337</v>
      </c>
      <c r="BA22" s="328" t="s">
        <v>175</v>
      </c>
      <c r="BC22" s="329" t="s">
        <v>557</v>
      </c>
      <c r="BD22" s="329" t="s">
        <v>201</v>
      </c>
      <c r="BE22" s="327">
        <f t="shared" si="3"/>
        <v>0</v>
      </c>
      <c r="BF22" s="327" t="b">
        <f t="shared" si="4"/>
        <v>0</v>
      </c>
      <c r="BG22" s="329"/>
      <c r="BH22" s="329"/>
      <c r="BI22" s="329"/>
      <c r="BJ22" s="329"/>
      <c r="BK22" s="329"/>
      <c r="BL22" s="329"/>
      <c r="BM22" s="329"/>
    </row>
    <row r="23" spans="1:96" ht="13.5" customHeight="1">
      <c r="A23" s="322"/>
      <c r="B23" s="322"/>
      <c r="C23" s="322" t="s">
        <v>589</v>
      </c>
      <c r="D23" s="322"/>
      <c r="E23" s="322"/>
      <c r="F23" s="322"/>
      <c r="G23" s="322"/>
      <c r="H23" s="340"/>
      <c r="I23" s="340"/>
      <c r="J23" s="340"/>
      <c r="K23" s="340"/>
      <c r="L23" s="340"/>
      <c r="M23" s="340"/>
      <c r="N23" s="340"/>
      <c r="O23" s="340"/>
      <c r="P23" s="340"/>
      <c r="Q23" s="340"/>
      <c r="R23" s="340"/>
      <c r="S23" s="340"/>
      <c r="T23" s="340"/>
      <c r="U23" s="322"/>
      <c r="V23" s="322"/>
      <c r="W23" s="322"/>
      <c r="X23" s="322"/>
      <c r="Y23" s="322"/>
      <c r="Z23" s="297"/>
      <c r="AB23" s="325" t="s">
        <v>197</v>
      </c>
      <c r="AC23" s="326" t="s">
        <v>198</v>
      </c>
      <c r="AE23" s="327">
        <v>19</v>
      </c>
      <c r="AX23" s="328"/>
      <c r="AZ23" s="328" t="s">
        <v>338</v>
      </c>
      <c r="BA23" s="328" t="s">
        <v>177</v>
      </c>
      <c r="BC23" s="329" t="s">
        <v>204</v>
      </c>
      <c r="BD23" s="329" t="s">
        <v>203</v>
      </c>
      <c r="BE23" s="327">
        <f t="shared" si="3"/>
        <v>0</v>
      </c>
      <c r="BF23" s="327" t="b">
        <f t="shared" si="4"/>
        <v>0</v>
      </c>
      <c r="BG23" s="329"/>
      <c r="BH23" s="329"/>
      <c r="BI23" s="329"/>
      <c r="BJ23" s="329"/>
      <c r="BK23" s="329"/>
      <c r="BL23" s="329"/>
      <c r="BM23" s="329"/>
    </row>
    <row r="24" spans="1:96" ht="16.5" customHeight="1">
      <c r="A24" s="322"/>
      <c r="B24" s="322"/>
      <c r="C24" s="346" t="s">
        <v>590</v>
      </c>
      <c r="D24" s="322"/>
      <c r="E24" s="322"/>
      <c r="F24" s="322"/>
      <c r="G24" s="322"/>
      <c r="H24" s="322"/>
      <c r="I24" s="322"/>
      <c r="J24" s="322"/>
      <c r="K24" s="322"/>
      <c r="L24" s="322"/>
      <c r="M24" s="322"/>
      <c r="N24" s="322"/>
      <c r="O24" s="322"/>
      <c r="P24" s="322"/>
      <c r="Q24" s="322"/>
      <c r="R24" s="322"/>
      <c r="S24" s="322"/>
      <c r="T24" s="322"/>
      <c r="U24" s="322"/>
      <c r="V24" s="322"/>
      <c r="W24" s="322"/>
      <c r="X24" s="322"/>
      <c r="Y24" s="322"/>
      <c r="Z24" s="297"/>
      <c r="AB24" s="325" t="s">
        <v>199</v>
      </c>
      <c r="AC24" s="326" t="s">
        <v>200</v>
      </c>
      <c r="AE24" s="327">
        <v>20</v>
      </c>
      <c r="AX24" s="328"/>
      <c r="AZ24" s="328" t="s">
        <v>421</v>
      </c>
      <c r="BA24" s="328" t="s">
        <v>177</v>
      </c>
      <c r="BC24" s="329" t="s">
        <v>205</v>
      </c>
      <c r="BD24" s="329" t="s">
        <v>563</v>
      </c>
      <c r="BE24" s="327">
        <f t="shared" si="3"/>
        <v>0</v>
      </c>
      <c r="BF24" s="327" t="b">
        <f t="shared" si="4"/>
        <v>0</v>
      </c>
      <c r="BG24" s="329"/>
      <c r="BH24" s="329"/>
      <c r="BI24" s="329"/>
      <c r="BJ24" s="329"/>
      <c r="BK24" s="329"/>
      <c r="BL24" s="329"/>
      <c r="BM24" s="329"/>
    </row>
    <row r="25" spans="1:96">
      <c r="A25" s="322"/>
      <c r="B25" s="331"/>
      <c r="C25" s="298" t="s">
        <v>159</v>
      </c>
      <c r="D25" s="347" t="s">
        <v>160</v>
      </c>
      <c r="E25" s="348" t="s">
        <v>322</v>
      </c>
      <c r="F25" s="349" t="s">
        <v>569</v>
      </c>
      <c r="G25" s="347">
        <v>1</v>
      </c>
      <c r="H25" s="350" t="s">
        <v>610</v>
      </c>
      <c r="I25" s="347">
        <v>2</v>
      </c>
      <c r="J25" s="351" t="s">
        <v>595</v>
      </c>
      <c r="K25" s="347">
        <v>3</v>
      </c>
      <c r="L25" s="351" t="s">
        <v>611</v>
      </c>
      <c r="M25" s="347">
        <v>4</v>
      </c>
      <c r="N25" s="351" t="s">
        <v>594</v>
      </c>
      <c r="O25" s="347">
        <v>5</v>
      </c>
      <c r="P25" s="351" t="s">
        <v>612</v>
      </c>
      <c r="Q25" s="347">
        <v>6</v>
      </c>
      <c r="R25" s="351" t="s">
        <v>613</v>
      </c>
      <c r="S25" s="347">
        <v>7</v>
      </c>
      <c r="T25" s="352" t="s">
        <v>614</v>
      </c>
      <c r="U25" s="331"/>
      <c r="V25" s="331"/>
      <c r="W25" s="331"/>
      <c r="X25" s="331"/>
      <c r="Y25" s="331"/>
      <c r="Z25" s="297"/>
      <c r="AB25" s="325" t="s">
        <v>201</v>
      </c>
      <c r="AC25" s="326" t="s">
        <v>202</v>
      </c>
      <c r="AX25" s="328"/>
      <c r="AZ25" s="328" t="s">
        <v>339</v>
      </c>
      <c r="BA25" s="328" t="s">
        <v>179</v>
      </c>
      <c r="BC25" s="329" t="s">
        <v>207</v>
      </c>
      <c r="BD25" s="329" t="s">
        <v>206</v>
      </c>
      <c r="BE25" s="327">
        <f t="shared" si="3"/>
        <v>0</v>
      </c>
      <c r="BF25" s="327" t="b">
        <f t="shared" si="4"/>
        <v>0</v>
      </c>
      <c r="BG25" s="329"/>
      <c r="BH25" s="329"/>
      <c r="BI25" s="329"/>
      <c r="BJ25" s="329"/>
      <c r="BK25" s="329"/>
      <c r="BL25" s="329"/>
      <c r="BM25" s="329"/>
    </row>
    <row r="26" spans="1:96">
      <c r="A26" s="322"/>
      <c r="B26" s="331"/>
      <c r="C26" s="353"/>
      <c r="D26" s="354" t="s">
        <v>161</v>
      </c>
      <c r="E26" s="353"/>
      <c r="F26" s="355" t="str">
        <f>AV2</f>
        <v>GGTACC</v>
      </c>
      <c r="G26" s="354"/>
      <c r="H26" s="356" t="str">
        <f>AV3</f>
        <v>GGATCC</v>
      </c>
      <c r="I26" s="357"/>
      <c r="J26" s="358" t="str">
        <f>AV4</f>
        <v>GAATTC</v>
      </c>
      <c r="K26" s="357"/>
      <c r="L26" s="358" t="str">
        <f>AV5</f>
        <v>AAGCTT</v>
      </c>
      <c r="M26" s="357"/>
      <c r="N26" s="358" t="str">
        <f>AV6</f>
        <v>GATATC</v>
      </c>
      <c r="O26" s="357"/>
      <c r="P26" s="358" t="str">
        <f>AV7</f>
        <v>AATATT</v>
      </c>
      <c r="Q26" s="357"/>
      <c r="R26" s="358" t="str">
        <f>AV8</f>
        <v>GGTACC</v>
      </c>
      <c r="S26" s="357"/>
      <c r="T26" s="359" t="str">
        <f>AV9</f>
        <v>CTGCAG</v>
      </c>
      <c r="U26" s="331"/>
      <c r="V26" s="331"/>
      <c r="W26" s="331"/>
      <c r="X26" s="331"/>
      <c r="Y26" s="331"/>
      <c r="Z26" s="297"/>
      <c r="AB26" s="325" t="s">
        <v>203</v>
      </c>
      <c r="AC26" s="326" t="s">
        <v>204</v>
      </c>
      <c r="AX26" s="328"/>
      <c r="AZ26" s="328" t="s">
        <v>490</v>
      </c>
      <c r="BA26" s="328" t="s">
        <v>179</v>
      </c>
      <c r="BC26" s="329" t="s">
        <v>209</v>
      </c>
      <c r="BD26" s="329" t="s">
        <v>208</v>
      </c>
      <c r="BE26" s="327">
        <f t="shared" si="3"/>
        <v>0</v>
      </c>
      <c r="BF26" s="327" t="b">
        <f t="shared" si="4"/>
        <v>0</v>
      </c>
      <c r="BG26" s="329"/>
      <c r="BH26" s="329"/>
      <c r="BI26" s="329"/>
      <c r="BJ26" s="329"/>
      <c r="BK26" s="329"/>
      <c r="BL26" s="329"/>
      <c r="BM26" s="329"/>
    </row>
    <row r="27" spans="1:96">
      <c r="A27" s="322"/>
      <c r="B27" s="331"/>
      <c r="C27" s="353"/>
      <c r="D27" s="354" t="s">
        <v>163</v>
      </c>
      <c r="E27" s="360">
        <v>8</v>
      </c>
      <c r="F27" s="351" t="s">
        <v>636</v>
      </c>
      <c r="G27" s="347">
        <v>9</v>
      </c>
      <c r="H27" s="351"/>
      <c r="I27" s="354">
        <v>10</v>
      </c>
      <c r="J27" s="351"/>
      <c r="K27" s="354">
        <v>11</v>
      </c>
      <c r="L27" s="351"/>
      <c r="M27" s="354">
        <v>12</v>
      </c>
      <c r="N27" s="351"/>
      <c r="O27" s="354">
        <v>13</v>
      </c>
      <c r="P27" s="351"/>
      <c r="Q27" s="354">
        <v>14</v>
      </c>
      <c r="R27" s="351"/>
      <c r="S27" s="354">
        <v>15</v>
      </c>
      <c r="T27" s="352"/>
      <c r="U27" s="331"/>
      <c r="V27" s="331"/>
      <c r="W27" s="331"/>
      <c r="X27" s="331"/>
      <c r="Y27" s="331"/>
      <c r="Z27" s="297"/>
      <c r="AB27" s="325" t="s">
        <v>318</v>
      </c>
      <c r="AC27" s="326" t="s">
        <v>205</v>
      </c>
      <c r="AX27" s="328"/>
      <c r="AZ27" s="328" t="s">
        <v>422</v>
      </c>
      <c r="BA27" s="328" t="s">
        <v>179</v>
      </c>
      <c r="BC27" s="329" t="s">
        <v>211</v>
      </c>
      <c r="BD27" s="329" t="s">
        <v>210</v>
      </c>
      <c r="BE27" s="327">
        <f t="shared" si="3"/>
        <v>0</v>
      </c>
      <c r="BF27" s="327" t="b">
        <f t="shared" si="4"/>
        <v>0</v>
      </c>
      <c r="BG27" s="329"/>
      <c r="BH27" s="329"/>
      <c r="BI27" s="329"/>
      <c r="BJ27" s="329"/>
      <c r="BK27" s="329"/>
      <c r="BL27" s="329"/>
      <c r="BM27" s="329"/>
    </row>
    <row r="28" spans="1:96">
      <c r="A28" s="322"/>
      <c r="B28" s="331"/>
      <c r="C28" s="361"/>
      <c r="D28" s="357" t="s">
        <v>162</v>
      </c>
      <c r="E28" s="361"/>
      <c r="F28" s="358" t="str">
        <f>AV10</f>
        <v>CTCGAG</v>
      </c>
      <c r="G28" s="357"/>
      <c r="H28" s="358" t="str">
        <f>AV11</f>
        <v/>
      </c>
      <c r="I28" s="357"/>
      <c r="J28" s="358" t="str">
        <f>AV12</f>
        <v/>
      </c>
      <c r="K28" s="357"/>
      <c r="L28" s="358" t="str">
        <f>AV13</f>
        <v/>
      </c>
      <c r="M28" s="357"/>
      <c r="N28" s="358" t="str">
        <f>AV14</f>
        <v/>
      </c>
      <c r="O28" s="357"/>
      <c r="P28" s="358" t="str">
        <f>AV15</f>
        <v/>
      </c>
      <c r="Q28" s="357"/>
      <c r="R28" s="358" t="str">
        <f>AV16</f>
        <v/>
      </c>
      <c r="S28" s="357"/>
      <c r="T28" s="359" t="str">
        <f>AV17</f>
        <v/>
      </c>
      <c r="U28" s="331"/>
      <c r="V28" s="331"/>
      <c r="W28" s="331"/>
      <c r="X28" s="331"/>
      <c r="Y28" s="331"/>
      <c r="Z28" s="297"/>
      <c r="AB28" s="325" t="s">
        <v>206</v>
      </c>
      <c r="AC28" s="326" t="s">
        <v>207</v>
      </c>
      <c r="AX28" s="328"/>
      <c r="AZ28" s="328" t="s">
        <v>340</v>
      </c>
      <c r="BA28" s="328" t="s">
        <v>181</v>
      </c>
      <c r="BC28" s="329" t="s">
        <v>213</v>
      </c>
      <c r="BD28" s="329" t="s">
        <v>212</v>
      </c>
      <c r="BE28" s="327">
        <f t="shared" si="3"/>
        <v>0</v>
      </c>
      <c r="BF28" s="327" t="b">
        <f t="shared" si="4"/>
        <v>0</v>
      </c>
      <c r="BG28" s="329"/>
      <c r="BH28" s="329"/>
      <c r="BI28" s="329"/>
      <c r="BJ28" s="329"/>
      <c r="BK28" s="329"/>
      <c r="BL28" s="329"/>
      <c r="BM28" s="329"/>
    </row>
    <row r="29" spans="1:96">
      <c r="A29" s="322"/>
      <c r="B29" s="331"/>
      <c r="C29" s="331" t="s">
        <v>591</v>
      </c>
      <c r="D29" s="331"/>
      <c r="E29" s="331"/>
      <c r="F29" s="331"/>
      <c r="G29" s="331"/>
      <c r="H29" s="331"/>
      <c r="I29" s="331"/>
      <c r="J29" s="331"/>
      <c r="K29" s="331"/>
      <c r="L29" s="331"/>
      <c r="M29" s="331"/>
      <c r="N29" s="331"/>
      <c r="O29" s="331"/>
      <c r="P29" s="331"/>
      <c r="Q29" s="331"/>
      <c r="R29" s="331"/>
      <c r="S29" s="331"/>
      <c r="T29" s="331"/>
      <c r="U29" s="331"/>
      <c r="V29" s="331"/>
      <c r="W29" s="331"/>
      <c r="X29" s="331"/>
      <c r="Y29" s="331"/>
      <c r="Z29" s="297"/>
      <c r="AB29" s="325" t="s">
        <v>208</v>
      </c>
      <c r="AC29" s="326" t="s">
        <v>209</v>
      </c>
      <c r="AX29" s="328"/>
      <c r="AZ29" s="328" t="s">
        <v>423</v>
      </c>
      <c r="BA29" s="328" t="s">
        <v>181</v>
      </c>
      <c r="BC29" s="329" t="s">
        <v>215</v>
      </c>
      <c r="BD29" s="329" t="s">
        <v>214</v>
      </c>
      <c r="BE29" s="327">
        <f t="shared" si="3"/>
        <v>0</v>
      </c>
      <c r="BF29" s="327" t="b">
        <f t="shared" si="4"/>
        <v>0</v>
      </c>
      <c r="BG29" s="329"/>
      <c r="BH29" s="329"/>
      <c r="BI29" s="329"/>
      <c r="BJ29" s="329"/>
      <c r="BK29" s="329"/>
      <c r="BL29" s="329"/>
      <c r="BM29" s="329"/>
    </row>
    <row r="30" spans="1:96">
      <c r="A30" s="322"/>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297"/>
      <c r="AB30" s="325" t="s">
        <v>210</v>
      </c>
      <c r="AC30" s="326" t="s">
        <v>211</v>
      </c>
      <c r="AX30" s="328"/>
      <c r="AZ30" s="328" t="s">
        <v>491</v>
      </c>
      <c r="BA30" s="328" t="s">
        <v>181</v>
      </c>
      <c r="BC30" s="329" t="s">
        <v>217</v>
      </c>
      <c r="BD30" s="329" t="s">
        <v>216</v>
      </c>
      <c r="BE30" s="327">
        <f t="shared" si="3"/>
        <v>0</v>
      </c>
      <c r="BF30" s="327" t="b">
        <f t="shared" si="4"/>
        <v>0</v>
      </c>
      <c r="BG30" s="329"/>
      <c r="BH30" s="329"/>
      <c r="BI30" s="329"/>
      <c r="BJ30" s="329"/>
      <c r="BK30" s="329"/>
      <c r="BL30" s="329"/>
      <c r="BM30" s="329"/>
    </row>
    <row r="31" spans="1:96">
      <c r="A31" s="322"/>
      <c r="B31" s="322"/>
      <c r="C31" s="322" t="s">
        <v>574</v>
      </c>
      <c r="D31" s="322"/>
      <c r="E31" s="322"/>
      <c r="F31" s="322"/>
      <c r="G31" s="322"/>
      <c r="H31" s="322"/>
      <c r="I31" s="322"/>
      <c r="J31" s="322"/>
      <c r="K31" s="322"/>
      <c r="L31" s="322"/>
      <c r="M31" s="322"/>
      <c r="N31" s="322"/>
      <c r="O31" s="322"/>
      <c r="P31" s="322"/>
      <c r="Q31" s="322"/>
      <c r="R31" s="322"/>
      <c r="S31" s="322"/>
      <c r="T31" s="322"/>
      <c r="U31" s="322"/>
      <c r="V31" s="322"/>
      <c r="W31" s="322"/>
      <c r="X31" s="322"/>
      <c r="Y31" s="322"/>
      <c r="Z31" s="297"/>
      <c r="AB31" s="325" t="s">
        <v>212</v>
      </c>
      <c r="AC31" s="326" t="s">
        <v>213</v>
      </c>
      <c r="AX31" s="328"/>
      <c r="AZ31" s="328" t="s">
        <v>341</v>
      </c>
      <c r="BA31" s="328" t="s">
        <v>183</v>
      </c>
      <c r="BC31" s="329" t="s">
        <v>219</v>
      </c>
      <c r="BD31" s="329" t="s">
        <v>218</v>
      </c>
      <c r="BE31" s="327">
        <f t="shared" si="3"/>
        <v>0</v>
      </c>
      <c r="BF31" s="327" t="b">
        <f t="shared" si="4"/>
        <v>0</v>
      </c>
      <c r="BG31" s="329"/>
      <c r="BH31" s="329"/>
      <c r="BI31" s="329"/>
      <c r="BJ31" s="329"/>
      <c r="BK31" s="329"/>
      <c r="BL31" s="329"/>
      <c r="BM31" s="329"/>
    </row>
    <row r="32" spans="1:96" s="363" customFormat="1">
      <c r="A32" s="421" t="str">
        <f>IF(B32="","","配列長")</f>
        <v>配列長</v>
      </c>
      <c r="B32" s="422" t="str">
        <f>IF($D$15&gt;=Z32,"NO."&amp;Z32,"")</f>
        <v>NO.1</v>
      </c>
      <c r="C32" s="423"/>
      <c r="D32" s="423"/>
      <c r="E32" s="423"/>
      <c r="F32" s="424"/>
      <c r="G32" s="424"/>
      <c r="H32" s="425"/>
      <c r="I32" s="425"/>
      <c r="J32" s="423"/>
      <c r="K32" s="423"/>
      <c r="L32" s="425"/>
      <c r="M32" s="425"/>
      <c r="N32" s="425"/>
      <c r="O32" s="425"/>
      <c r="P32" s="425"/>
      <c r="Q32" s="425"/>
      <c r="R32" s="425"/>
      <c r="S32" s="425"/>
      <c r="T32" s="425"/>
      <c r="U32" s="425"/>
      <c r="V32" s="425"/>
      <c r="W32" s="425"/>
      <c r="X32" s="425"/>
      <c r="Y32" s="425"/>
      <c r="Z32" s="426">
        <v>1</v>
      </c>
      <c r="AA32" s="362"/>
      <c r="AB32" s="325" t="s">
        <v>214</v>
      </c>
      <c r="AC32" s="326" t="s">
        <v>215</v>
      </c>
      <c r="AX32" s="364"/>
      <c r="AY32" s="364"/>
      <c r="AZ32" s="328" t="s">
        <v>424</v>
      </c>
      <c r="BA32" s="328" t="s">
        <v>183</v>
      </c>
      <c r="BC32" s="329" t="s">
        <v>221</v>
      </c>
      <c r="BD32" s="329" t="s">
        <v>220</v>
      </c>
      <c r="BE32" s="327">
        <f t="shared" si="3"/>
        <v>0</v>
      </c>
      <c r="BF32" s="327" t="b">
        <f t="shared" si="4"/>
        <v>0</v>
      </c>
      <c r="BG32" s="365"/>
      <c r="BH32" s="365"/>
      <c r="BI32" s="365"/>
      <c r="BJ32" s="365"/>
      <c r="BK32" s="365"/>
      <c r="BL32" s="365"/>
      <c r="BM32" s="365"/>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c r="CK32" s="327"/>
      <c r="CL32" s="327"/>
      <c r="CM32" s="327"/>
      <c r="CN32" s="327"/>
      <c r="CO32" s="327"/>
      <c r="CP32" s="327"/>
      <c r="CQ32" s="327"/>
      <c r="CR32" s="327"/>
    </row>
    <row r="33" spans="1:65">
      <c r="A33" s="322"/>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297"/>
      <c r="AB33" s="325" t="s">
        <v>216</v>
      </c>
      <c r="AC33" s="326" t="s">
        <v>217</v>
      </c>
      <c r="AX33" s="328"/>
      <c r="AZ33" s="328" t="s">
        <v>342</v>
      </c>
      <c r="BA33" s="328" t="s">
        <v>185</v>
      </c>
      <c r="BC33" s="329" t="s">
        <v>223</v>
      </c>
      <c r="BD33" s="329" t="s">
        <v>222</v>
      </c>
      <c r="BE33" s="327">
        <f t="shared" si="3"/>
        <v>1</v>
      </c>
      <c r="BF33" s="327" t="b">
        <f t="shared" si="4"/>
        <v>1</v>
      </c>
      <c r="BG33" s="329"/>
      <c r="BH33" s="329"/>
      <c r="BI33" s="329"/>
      <c r="BJ33" s="329"/>
      <c r="BK33" s="329"/>
      <c r="BL33" s="329"/>
      <c r="BM33" s="329"/>
    </row>
    <row r="34" spans="1:65">
      <c r="A34" s="322"/>
      <c r="B34" s="779" t="s">
        <v>133</v>
      </c>
      <c r="C34" s="779"/>
      <c r="D34" s="770" t="str">
        <f>IF(B32="","",$D$18)</f>
        <v>大腸菌（Escherichia coli K12）</v>
      </c>
      <c r="E34" s="770"/>
      <c r="F34" s="770"/>
      <c r="G34" s="331"/>
      <c r="H34" s="331"/>
      <c r="I34" s="331"/>
      <c r="J34" s="331"/>
      <c r="K34" s="331"/>
      <c r="L34" s="331"/>
      <c r="M34" s="331"/>
      <c r="N34" s="331"/>
      <c r="O34" s="331"/>
      <c r="P34" s="331"/>
      <c r="Q34" s="331"/>
      <c r="R34" s="331"/>
      <c r="S34" s="331"/>
      <c r="T34" s="331"/>
      <c r="U34" s="331"/>
      <c r="V34" s="331"/>
      <c r="W34" s="331"/>
      <c r="X34" s="331"/>
      <c r="Y34" s="331"/>
      <c r="Z34" s="297"/>
      <c r="AB34" s="325" t="s">
        <v>218</v>
      </c>
      <c r="AC34" s="326" t="s">
        <v>219</v>
      </c>
      <c r="AX34" s="328"/>
      <c r="AZ34" s="328" t="s">
        <v>492</v>
      </c>
      <c r="BA34" s="328" t="s">
        <v>185</v>
      </c>
      <c r="BC34" s="329" t="s">
        <v>225</v>
      </c>
      <c r="BD34" s="329" t="s">
        <v>224</v>
      </c>
      <c r="BE34" s="327">
        <f t="shared" si="3"/>
        <v>1</v>
      </c>
      <c r="BF34" s="327" t="b">
        <f t="shared" si="4"/>
        <v>1</v>
      </c>
      <c r="BG34" s="329"/>
      <c r="BH34" s="329"/>
      <c r="BI34" s="329"/>
      <c r="BJ34" s="329"/>
      <c r="BK34" s="329"/>
      <c r="BL34" s="329"/>
      <c r="BM34" s="329"/>
    </row>
    <row r="35" spans="1:65">
      <c r="A35" s="322"/>
      <c r="B35" s="768" t="s">
        <v>2</v>
      </c>
      <c r="C35" s="769"/>
      <c r="D35" s="770" t="s">
        <v>605</v>
      </c>
      <c r="E35" s="770"/>
      <c r="F35" s="770"/>
      <c r="G35" s="331"/>
      <c r="H35" s="331"/>
      <c r="I35" s="331"/>
      <c r="J35" s="331"/>
      <c r="K35" s="331"/>
      <c r="L35" s="331"/>
      <c r="M35" s="331"/>
      <c r="N35" s="331"/>
      <c r="O35" s="331"/>
      <c r="P35" s="331"/>
      <c r="Q35" s="331"/>
      <c r="R35" s="331"/>
      <c r="S35" s="331"/>
      <c r="T35" s="331"/>
      <c r="U35" s="331"/>
      <c r="V35" s="331"/>
      <c r="W35" s="331"/>
      <c r="X35" s="331"/>
      <c r="Y35" s="331"/>
      <c r="Z35" s="297"/>
      <c r="AB35" s="325" t="s">
        <v>220</v>
      </c>
      <c r="AC35" s="326" t="s">
        <v>221</v>
      </c>
      <c r="AX35" s="328"/>
      <c r="AZ35" s="328" t="s">
        <v>425</v>
      </c>
      <c r="BA35" s="328" t="s">
        <v>185</v>
      </c>
      <c r="BC35" s="329" t="s">
        <v>227</v>
      </c>
      <c r="BD35" s="329" t="s">
        <v>226</v>
      </c>
      <c r="BE35" s="327">
        <f t="shared" si="3"/>
        <v>0</v>
      </c>
      <c r="BF35" s="327" t="b">
        <f t="shared" si="4"/>
        <v>0</v>
      </c>
      <c r="BG35" s="329"/>
      <c r="BH35" s="329"/>
      <c r="BI35" s="329"/>
      <c r="BJ35" s="329"/>
      <c r="BK35" s="329"/>
      <c r="BL35" s="329"/>
      <c r="BM35" s="329"/>
    </row>
    <row r="36" spans="1:65" ht="13.5" customHeight="1">
      <c r="A36" s="322"/>
      <c r="B36" s="768" t="s">
        <v>130</v>
      </c>
      <c r="C36" s="769"/>
      <c r="D36" s="771" t="s">
        <v>634</v>
      </c>
      <c r="E36" s="772"/>
      <c r="F36" s="773"/>
      <c r="G36" s="331" t="s">
        <v>639</v>
      </c>
      <c r="H36" s="331"/>
      <c r="I36" s="331"/>
      <c r="J36" s="331"/>
      <c r="K36" s="331"/>
      <c r="L36" s="331"/>
      <c r="M36" s="331"/>
      <c r="N36" s="331"/>
      <c r="O36" s="331"/>
      <c r="P36" s="331"/>
      <c r="Q36" s="331"/>
      <c r="R36" s="331"/>
      <c r="S36" s="331"/>
      <c r="T36" s="331"/>
      <c r="U36" s="331"/>
      <c r="V36" s="331"/>
      <c r="W36" s="322"/>
      <c r="X36" s="322"/>
      <c r="Y36" s="331"/>
      <c r="Z36" s="297"/>
      <c r="AB36" s="325" t="s">
        <v>222</v>
      </c>
      <c r="AC36" s="326" t="s">
        <v>223</v>
      </c>
      <c r="AX36" s="328"/>
      <c r="AZ36" s="328" t="s">
        <v>343</v>
      </c>
      <c r="BA36" s="328" t="s">
        <v>187</v>
      </c>
      <c r="BC36" s="329" t="s">
        <v>229</v>
      </c>
      <c r="BD36" s="329" t="s">
        <v>228</v>
      </c>
      <c r="BE36" s="327">
        <f t="shared" si="3"/>
        <v>0</v>
      </c>
      <c r="BF36" s="327" t="b">
        <f t="shared" si="4"/>
        <v>0</v>
      </c>
      <c r="BG36" s="329"/>
      <c r="BH36" s="329"/>
      <c r="BI36" s="329"/>
      <c r="BJ36" s="329"/>
      <c r="BK36" s="329"/>
      <c r="BL36" s="329"/>
      <c r="BM36" s="329"/>
    </row>
    <row r="37" spans="1:65" ht="14.25" customHeight="1">
      <c r="A37" s="322"/>
      <c r="B37" s="768" t="s">
        <v>131</v>
      </c>
      <c r="C37" s="769"/>
      <c r="D37" s="774" t="s">
        <v>635</v>
      </c>
      <c r="E37" s="772"/>
      <c r="F37" s="773"/>
      <c r="G37" s="331" t="s">
        <v>637</v>
      </c>
      <c r="H37" s="331"/>
      <c r="I37" s="331"/>
      <c r="J37" s="331" t="s">
        <v>638</v>
      </c>
      <c r="K37" s="331"/>
      <c r="L37" s="331"/>
      <c r="M37" s="331"/>
      <c r="N37" s="331"/>
      <c r="O37" s="331"/>
      <c r="P37" s="331"/>
      <c r="Q37" s="331"/>
      <c r="R37" s="331"/>
      <c r="S37" s="331"/>
      <c r="T37" s="331"/>
      <c r="U37" s="366"/>
      <c r="V37" s="366"/>
      <c r="W37" s="340"/>
      <c r="X37" s="340"/>
      <c r="Y37" s="331"/>
      <c r="Z37" s="297"/>
      <c r="AB37" s="325" t="s">
        <v>224</v>
      </c>
      <c r="AC37" s="326" t="s">
        <v>225</v>
      </c>
      <c r="AX37" s="328"/>
      <c r="AZ37" s="328" t="s">
        <v>493</v>
      </c>
      <c r="BA37" s="328" t="s">
        <v>187</v>
      </c>
      <c r="BC37" s="329" t="s">
        <v>231</v>
      </c>
      <c r="BD37" s="329" t="s">
        <v>230</v>
      </c>
      <c r="BE37" s="327">
        <f t="shared" si="3"/>
        <v>0</v>
      </c>
      <c r="BF37" s="327" t="b">
        <f t="shared" si="4"/>
        <v>0</v>
      </c>
      <c r="BG37" s="329"/>
      <c r="BH37" s="329"/>
      <c r="BI37" s="329"/>
      <c r="BJ37" s="329"/>
      <c r="BK37" s="329"/>
      <c r="BL37" s="329"/>
      <c r="BM37" s="329"/>
    </row>
    <row r="38" spans="1:65" ht="14.25" customHeight="1">
      <c r="A38" s="322"/>
      <c r="B38" s="780" t="s">
        <v>571</v>
      </c>
      <c r="C38" s="781"/>
      <c r="D38" s="795" t="s">
        <v>620</v>
      </c>
      <c r="E38" s="796"/>
      <c r="F38" s="796"/>
      <c r="G38" s="796"/>
      <c r="H38" s="796"/>
      <c r="I38" s="796"/>
      <c r="J38" s="796"/>
      <c r="K38" s="796"/>
      <c r="L38" s="796"/>
      <c r="M38" s="796"/>
      <c r="N38" s="796"/>
      <c r="O38" s="796"/>
      <c r="P38" s="796"/>
      <c r="Q38" s="796"/>
      <c r="R38" s="796"/>
      <c r="S38" s="796"/>
      <c r="T38" s="797"/>
      <c r="U38" s="367"/>
      <c r="V38" s="367"/>
      <c r="W38" s="340"/>
      <c r="X38" s="340"/>
      <c r="Y38" s="331"/>
      <c r="Z38" s="297"/>
      <c r="AB38" s="325" t="s">
        <v>226</v>
      </c>
      <c r="AC38" s="326" t="s">
        <v>227</v>
      </c>
      <c r="AX38" s="328"/>
      <c r="AZ38" s="328" t="s">
        <v>426</v>
      </c>
      <c r="BA38" s="328" t="s">
        <v>187</v>
      </c>
      <c r="BC38" s="329" t="s">
        <v>233</v>
      </c>
      <c r="BD38" s="329" t="s">
        <v>232</v>
      </c>
      <c r="BE38" s="327">
        <f t="shared" si="3"/>
        <v>0</v>
      </c>
      <c r="BF38" s="327" t="b">
        <f t="shared" si="4"/>
        <v>0</v>
      </c>
      <c r="BG38" s="329"/>
      <c r="BH38" s="329"/>
      <c r="BI38" s="329"/>
      <c r="BJ38" s="329"/>
      <c r="BK38" s="329"/>
      <c r="BL38" s="329"/>
      <c r="BM38" s="329"/>
    </row>
    <row r="39" spans="1:65" ht="15" customHeight="1">
      <c r="A39" s="368"/>
      <c r="B39" s="782"/>
      <c r="C39" s="783"/>
      <c r="D39" s="798"/>
      <c r="E39" s="799"/>
      <c r="F39" s="799"/>
      <c r="G39" s="799"/>
      <c r="H39" s="799"/>
      <c r="I39" s="799"/>
      <c r="J39" s="799"/>
      <c r="K39" s="799"/>
      <c r="L39" s="799"/>
      <c r="M39" s="799"/>
      <c r="N39" s="799"/>
      <c r="O39" s="799"/>
      <c r="P39" s="799"/>
      <c r="Q39" s="799"/>
      <c r="R39" s="799"/>
      <c r="S39" s="799"/>
      <c r="T39" s="800"/>
      <c r="U39" s="369"/>
      <c r="V39" s="369"/>
      <c r="W39" s="340"/>
      <c r="X39" s="340"/>
      <c r="Y39" s="368"/>
      <c r="Z39" s="370"/>
      <c r="AA39" s="371"/>
      <c r="AB39" s="325" t="s">
        <v>228</v>
      </c>
      <c r="AC39" s="326" t="s">
        <v>229</v>
      </c>
      <c r="AX39" s="328"/>
      <c r="AZ39" s="328" t="s">
        <v>344</v>
      </c>
      <c r="BA39" s="328" t="s">
        <v>189</v>
      </c>
      <c r="BC39" s="329" t="s">
        <v>235</v>
      </c>
      <c r="BD39" s="329" t="s">
        <v>234</v>
      </c>
      <c r="BE39" s="327">
        <f t="shared" si="3"/>
        <v>1</v>
      </c>
      <c r="BF39" s="327" t="b">
        <f t="shared" si="4"/>
        <v>1</v>
      </c>
      <c r="BG39" s="329"/>
      <c r="BH39" s="329"/>
      <c r="BI39" s="329"/>
      <c r="BJ39" s="329"/>
      <c r="BK39" s="329"/>
      <c r="BL39" s="329"/>
      <c r="BM39" s="329"/>
    </row>
    <row r="40" spans="1:65">
      <c r="A40" s="322"/>
      <c r="B40" s="784"/>
      <c r="C40" s="785"/>
      <c r="D40" s="801"/>
      <c r="E40" s="802"/>
      <c r="F40" s="802"/>
      <c r="G40" s="802"/>
      <c r="H40" s="802"/>
      <c r="I40" s="802"/>
      <c r="J40" s="802"/>
      <c r="K40" s="802"/>
      <c r="L40" s="802"/>
      <c r="M40" s="802"/>
      <c r="N40" s="802"/>
      <c r="O40" s="802"/>
      <c r="P40" s="802"/>
      <c r="Q40" s="802"/>
      <c r="R40" s="802"/>
      <c r="S40" s="802"/>
      <c r="T40" s="803"/>
      <c r="U40" s="331"/>
      <c r="V40" s="331"/>
      <c r="W40" s="331"/>
      <c r="X40" s="331"/>
      <c r="Y40" s="331"/>
      <c r="Z40" s="297"/>
      <c r="AB40" s="325" t="s">
        <v>230</v>
      </c>
      <c r="AC40" s="326" t="s">
        <v>231</v>
      </c>
      <c r="AX40" s="328"/>
      <c r="AZ40" s="328" t="s">
        <v>427</v>
      </c>
      <c r="BA40" s="328" t="s">
        <v>189</v>
      </c>
      <c r="BC40" s="329" t="s">
        <v>237</v>
      </c>
      <c r="BD40" s="329" t="s">
        <v>236</v>
      </c>
      <c r="BE40" s="327">
        <f t="shared" si="3"/>
        <v>0</v>
      </c>
      <c r="BF40" s="327" t="b">
        <f t="shared" si="4"/>
        <v>0</v>
      </c>
      <c r="BG40" s="329"/>
      <c r="BH40" s="329"/>
      <c r="BI40" s="329"/>
      <c r="BJ40" s="329"/>
      <c r="BK40" s="329"/>
      <c r="BL40" s="329"/>
      <c r="BM40" s="329"/>
    </row>
    <row r="41" spans="1:65">
      <c r="A41" s="322"/>
      <c r="B41" s="804" t="s">
        <v>9</v>
      </c>
      <c r="C41" s="804"/>
      <c r="D41" s="331" t="s">
        <v>616</v>
      </c>
      <c r="E41" s="331"/>
      <c r="F41" s="331" t="s">
        <v>617</v>
      </c>
      <c r="G41" s="331"/>
      <c r="H41" s="331" t="s">
        <v>621</v>
      </c>
      <c r="I41" s="331"/>
      <c r="J41" s="331"/>
      <c r="K41" s="331"/>
      <c r="L41" s="331" t="s">
        <v>625</v>
      </c>
      <c r="M41" s="331"/>
      <c r="N41" s="331"/>
      <c r="O41" s="331"/>
      <c r="P41" s="331"/>
      <c r="Q41" s="331"/>
      <c r="R41" s="331"/>
      <c r="S41" s="331"/>
      <c r="T41" s="331"/>
      <c r="U41" s="368"/>
      <c r="V41" s="368"/>
      <c r="W41" s="368"/>
      <c r="X41" s="331"/>
      <c r="Y41" s="331"/>
      <c r="Z41" s="297"/>
      <c r="AB41" s="325" t="s">
        <v>232</v>
      </c>
      <c r="AC41" s="326" t="s">
        <v>233</v>
      </c>
      <c r="AX41" s="328"/>
      <c r="AZ41" s="328" t="s">
        <v>345</v>
      </c>
      <c r="BA41" s="328" t="s">
        <v>190</v>
      </c>
      <c r="BC41" s="329" t="s">
        <v>239</v>
      </c>
      <c r="BD41" s="329" t="s">
        <v>238</v>
      </c>
      <c r="BE41" s="327">
        <f t="shared" si="3"/>
        <v>2</v>
      </c>
      <c r="BF41" s="327" t="b">
        <f t="shared" si="4"/>
        <v>0</v>
      </c>
      <c r="BG41" s="329"/>
      <c r="BH41" s="329"/>
      <c r="BI41" s="329"/>
      <c r="BJ41" s="329"/>
      <c r="BK41" s="329"/>
      <c r="BL41" s="329"/>
      <c r="BM41" s="329"/>
    </row>
    <row r="42" spans="1:65">
      <c r="A42" s="322"/>
      <c r="B42" s="368"/>
      <c r="C42" s="368"/>
      <c r="D42" s="368"/>
      <c r="E42" s="368"/>
      <c r="F42" s="368"/>
      <c r="G42" s="368"/>
      <c r="H42" s="368"/>
      <c r="I42" s="368"/>
      <c r="J42" s="368"/>
      <c r="K42" s="368"/>
      <c r="L42" s="368"/>
      <c r="M42" s="368"/>
      <c r="N42" s="368"/>
      <c r="O42" s="368"/>
      <c r="P42" s="368"/>
      <c r="Q42" s="368"/>
      <c r="R42" s="368"/>
      <c r="S42" s="368"/>
      <c r="T42" s="368"/>
      <c r="U42" s="331"/>
      <c r="V42" s="331"/>
      <c r="W42" s="331"/>
      <c r="X42" s="368"/>
      <c r="Y42" s="331"/>
      <c r="Z42" s="297"/>
      <c r="AB42" s="325" t="s">
        <v>234</v>
      </c>
      <c r="AC42" s="326" t="s">
        <v>235</v>
      </c>
      <c r="AX42" s="328"/>
      <c r="AZ42" s="328" t="s">
        <v>558</v>
      </c>
      <c r="BA42" s="328" t="s">
        <v>190</v>
      </c>
      <c r="BC42" s="329" t="s">
        <v>241</v>
      </c>
      <c r="BD42" s="329" t="s">
        <v>240</v>
      </c>
      <c r="BE42" s="327">
        <f t="shared" si="3"/>
        <v>0</v>
      </c>
      <c r="BF42" s="327" t="b">
        <f t="shared" si="4"/>
        <v>0</v>
      </c>
      <c r="BG42" s="329"/>
      <c r="BH42" s="329"/>
      <c r="BI42" s="329"/>
      <c r="BJ42" s="329"/>
      <c r="BK42" s="329"/>
      <c r="BL42" s="329"/>
      <c r="BM42" s="329"/>
    </row>
    <row r="43" spans="1:65">
      <c r="A43" s="322"/>
      <c r="B43" s="348" t="s">
        <v>566</v>
      </c>
      <c r="C43" s="372"/>
      <c r="D43" s="373"/>
      <c r="E43" s="348" t="s">
        <v>568</v>
      </c>
      <c r="F43" s="349" t="str">
        <f>IF($F$25="","",IFERROR(VLOOKUP($F$44,$BC$2:$BD$80,2,FALSE),$F$25))</f>
        <v>Kpn I</v>
      </c>
      <c r="G43" s="374" t="str">
        <f>IF($H$25="","","○")</f>
        <v>○</v>
      </c>
      <c r="H43" s="298" t="str">
        <f>IF(G43="☓","",IF($H$25="","",IFERROR(VLOOKUP(H44,$BC$2:$BD$80,2,FALSE),$H$25)))</f>
        <v>BamH I</v>
      </c>
      <c r="I43" s="374" t="str">
        <f>IF($J$25="","","○")</f>
        <v>○</v>
      </c>
      <c r="J43" s="298" t="str">
        <f>IF(I43="☓","",IF($J$25="","",IFERROR(VLOOKUP(J44,$BC$2:$BD$80,2,FALSE),$J$25)))</f>
        <v>EcoR I</v>
      </c>
      <c r="K43" s="374" t="str">
        <f>IF($L$25="","","○")</f>
        <v>○</v>
      </c>
      <c r="L43" s="298" t="str">
        <f>IF(K43="☓","",IF($L$25="","",IFERROR(VLOOKUP(L44,$BC$2:$BD$80,2,FALSE),$L$25)))</f>
        <v>Hind III</v>
      </c>
      <c r="M43" s="374" t="str">
        <f>IF($N$25="","","○")</f>
        <v>○</v>
      </c>
      <c r="N43" s="298" t="str">
        <f>IF(M43="☓","",IF($N$25="","",IFERROR(VLOOKUP(N44,$BC$2:$BD$80,2,FALSE),$N$25)))</f>
        <v>EcoR V</v>
      </c>
      <c r="O43" s="374" t="str">
        <f>IF($P$25="","","○")</f>
        <v>○</v>
      </c>
      <c r="P43" s="298" t="str">
        <f>IF(O43="☓","",IF($P$25="","",IFERROR(VLOOKUP(P44,$BC$2:$BD$80,2,FALSE),$P$25)))</f>
        <v>Ssp I</v>
      </c>
      <c r="Q43" s="374" t="str">
        <f>IF($R$25="","","○")</f>
        <v>○</v>
      </c>
      <c r="R43" s="298" t="str">
        <f>IF(Q43="☓","",IF($R$25="","",IFERROR(VLOOKUP(R44,$BC$2:$BD$80,2,FALSE),$R$25)))</f>
        <v>Kpn I</v>
      </c>
      <c r="S43" s="374" t="str">
        <f>IF($T$25="","","○")</f>
        <v>○</v>
      </c>
      <c r="T43" s="341" t="str">
        <f>IF(S43="☓","",IF($T$25="","",IFERROR(VLOOKUP(T44,$BC$2:$BD$80,2,FALSE),$T$25)))</f>
        <v>Pst I</v>
      </c>
      <c r="U43" s="368"/>
      <c r="V43" s="368"/>
      <c r="W43" s="368"/>
      <c r="X43" s="331"/>
      <c r="Y43" s="331"/>
      <c r="Z43" s="297"/>
      <c r="AB43" s="325" t="s">
        <v>236</v>
      </c>
      <c r="AC43" s="326" t="s">
        <v>237</v>
      </c>
      <c r="AX43" s="328"/>
      <c r="AZ43" s="328" t="s">
        <v>494</v>
      </c>
      <c r="BA43" s="328" t="s">
        <v>190</v>
      </c>
      <c r="BC43" s="329" t="s">
        <v>243</v>
      </c>
      <c r="BD43" s="329" t="s">
        <v>242</v>
      </c>
      <c r="BE43" s="327">
        <f t="shared" si="3"/>
        <v>0</v>
      </c>
      <c r="BF43" s="327" t="b">
        <f t="shared" si="4"/>
        <v>0</v>
      </c>
      <c r="BG43" s="329"/>
      <c r="BH43" s="329"/>
      <c r="BI43" s="329"/>
      <c r="BJ43" s="329"/>
      <c r="BK43" s="329"/>
      <c r="BL43" s="329"/>
      <c r="BM43" s="329"/>
    </row>
    <row r="44" spans="1:65">
      <c r="A44" s="322"/>
      <c r="B44" s="375"/>
      <c r="C44" s="368"/>
      <c r="D44" s="370"/>
      <c r="E44" s="353"/>
      <c r="F44" s="376" t="str">
        <f>IF(AV2="",$F$26,AV2)</f>
        <v>GGTACC</v>
      </c>
      <c r="G44" s="377"/>
      <c r="H44" s="378" t="str">
        <f>IF(G43="☓","",IF($AV$3="",$H$26,$AV$3))</f>
        <v>GGATCC</v>
      </c>
      <c r="I44" s="299"/>
      <c r="J44" s="378" t="str">
        <f>IF(I43="☓","",IF($AV$4="",$J$26,$AV$4))</f>
        <v>GAATTC</v>
      </c>
      <c r="K44" s="299"/>
      <c r="L44" s="378" t="str">
        <f>IF(K43="☓","",IF($AV$5="",$L$26,$AV$5))</f>
        <v>AAGCTT</v>
      </c>
      <c r="M44" s="299"/>
      <c r="N44" s="378" t="str">
        <f>IF(M43="☓","",IF($AV$6="",$N$26,$AV$6))</f>
        <v>GATATC</v>
      </c>
      <c r="O44" s="299"/>
      <c r="P44" s="378" t="str">
        <f>IF(O43="☓","",IF($AV$7="",$P$26,$AV$7))</f>
        <v>AATATT</v>
      </c>
      <c r="Q44" s="299"/>
      <c r="R44" s="378" t="str">
        <f>IF(Q43="☓","",IF($AV$8="",$R$26,$AV$8))</f>
        <v>GGTACC</v>
      </c>
      <c r="S44" s="299"/>
      <c r="T44" s="379" t="str">
        <f>IF(S43="☓","",IF($AV$9="",$T$26,$AV$9))</f>
        <v>CTGCAG</v>
      </c>
      <c r="U44" s="331"/>
      <c r="V44" s="331"/>
      <c r="W44" s="331"/>
      <c r="X44" s="331"/>
      <c r="Y44" s="331"/>
      <c r="Z44" s="297"/>
      <c r="AB44" s="325" t="s">
        <v>238</v>
      </c>
      <c r="AC44" s="326" t="s">
        <v>239</v>
      </c>
      <c r="AX44" s="328"/>
      <c r="AZ44" s="328" t="s">
        <v>346</v>
      </c>
      <c r="BA44" s="328" t="s">
        <v>192</v>
      </c>
      <c r="BC44" s="329" t="s">
        <v>245</v>
      </c>
      <c r="BD44" s="329" t="s">
        <v>244</v>
      </c>
      <c r="BE44" s="327">
        <f t="shared" si="3"/>
        <v>0</v>
      </c>
      <c r="BF44" s="327" t="b">
        <f t="shared" si="4"/>
        <v>0</v>
      </c>
      <c r="BG44" s="329"/>
      <c r="BH44" s="329"/>
      <c r="BI44" s="329"/>
      <c r="BJ44" s="329"/>
      <c r="BK44" s="329"/>
      <c r="BL44" s="329"/>
      <c r="BM44" s="329"/>
    </row>
    <row r="45" spans="1:65">
      <c r="A45" s="322"/>
      <c r="B45" s="353"/>
      <c r="C45" s="322"/>
      <c r="D45" s="297"/>
      <c r="E45" s="374" t="str">
        <f>IF($F$27="","","○")</f>
        <v>○</v>
      </c>
      <c r="F45" s="298" t="str">
        <f>IF(E45="☓","",IF($F$27="","",IFERROR(VLOOKUP(F46,$BC$2:$BD$80,2,FALSE),$F$27)))</f>
        <v>Xho I</v>
      </c>
      <c r="G45" s="374" t="str">
        <f>IF($H$27="","","○")</f>
        <v/>
      </c>
      <c r="H45" s="298" t="str">
        <f>IF(G45="☓","",IF($H$27="","",IFERROR(VLOOKUP(H46,$BC$2:$BD$80,2,FALSE),$H$27)))</f>
        <v/>
      </c>
      <c r="I45" s="374" t="str">
        <f>IF($J$27="","","○")</f>
        <v/>
      </c>
      <c r="J45" s="298" t="str">
        <f>IF(I45="☓","",IF($J$27="","",IFERROR(VLOOKUP(J46,$BC$2:$BD$80,2,FALSE),$J$27)))</f>
        <v/>
      </c>
      <c r="K45" s="374" t="str">
        <f>IF($L$27="","","○")</f>
        <v/>
      </c>
      <c r="L45" s="298" t="str">
        <f>IF(K45="☓","",IF($L$27="","",IFERROR(VLOOKUP(L46,$BC$2:$BD$80,2,FALSE),$L$27)))</f>
        <v/>
      </c>
      <c r="M45" s="374" t="str">
        <f>IF($N$27="","","○")</f>
        <v/>
      </c>
      <c r="N45" s="298" t="str">
        <f>IF(M45="☓","",IF($N$27="","",IFERROR(VLOOKUP(N46,$BC$2:$BD$80,2,FALSE),$N$27)))</f>
        <v/>
      </c>
      <c r="O45" s="374" t="str">
        <f>IF($P$27="","","○")</f>
        <v/>
      </c>
      <c r="P45" s="298" t="str">
        <f>IF(O45="☓","",IF($P$27="","",IFERROR(VLOOKUP(P46,$BC$2:$BD$80,2,FALSE),$P$27)))</f>
        <v/>
      </c>
      <c r="Q45" s="374" t="str">
        <f>IF($R$27="","","○")</f>
        <v/>
      </c>
      <c r="R45" s="298" t="str">
        <f>IF(Q45="☓","",IF($R$27="","",IFERROR(VLOOKUP(R46,$BC$2:$BD$80,2,FALSE),$R$27)))</f>
        <v/>
      </c>
      <c r="S45" s="374" t="str">
        <f>IF($T$27="","","○")</f>
        <v/>
      </c>
      <c r="T45" s="341" t="str">
        <f>IF(S45="☓","",IF($T$27="","",IFERROR(VLOOKUP(T46,$BC$2:$BD$80,2,FALSE),$T$27)))</f>
        <v/>
      </c>
      <c r="U45" s="331"/>
      <c r="V45" s="331"/>
      <c r="W45" s="331"/>
      <c r="X45" s="331"/>
      <c r="Y45" s="331"/>
      <c r="Z45" s="297"/>
      <c r="AB45" s="325" t="s">
        <v>240</v>
      </c>
      <c r="AC45" s="326" t="s">
        <v>241</v>
      </c>
      <c r="AX45" s="328"/>
      <c r="AZ45" s="328" t="s">
        <v>495</v>
      </c>
      <c r="BA45" s="328" t="s">
        <v>192</v>
      </c>
      <c r="BC45" s="329" t="s">
        <v>247</v>
      </c>
      <c r="BD45" s="329" t="s">
        <v>246</v>
      </c>
      <c r="BE45" s="327">
        <f t="shared" si="3"/>
        <v>0</v>
      </c>
      <c r="BF45" s="327" t="b">
        <f t="shared" si="4"/>
        <v>0</v>
      </c>
      <c r="BG45" s="329"/>
      <c r="BH45" s="329"/>
      <c r="BI45" s="329"/>
      <c r="BJ45" s="329"/>
      <c r="BK45" s="329"/>
      <c r="BL45" s="329"/>
      <c r="BM45" s="329"/>
    </row>
    <row r="46" spans="1:65">
      <c r="A46" s="322"/>
      <c r="B46" s="361"/>
      <c r="C46" s="380"/>
      <c r="D46" s="381"/>
      <c r="E46" s="361"/>
      <c r="F46" s="378" t="str">
        <f>IF(E45="☓","",IF($AV$10="",$F$28,$AV$10))</f>
        <v>CTCGAG</v>
      </c>
      <c r="G46" s="299"/>
      <c r="H46" s="378" t="str">
        <f>IF(G45="☓","",IF($AV$11="",$H$28,$AV$11))</f>
        <v/>
      </c>
      <c r="I46" s="299"/>
      <c r="J46" s="378" t="str">
        <f>IF(I45="☓","",IF($AV$12="",$J$28,$AV$12))</f>
        <v/>
      </c>
      <c r="K46" s="299"/>
      <c r="L46" s="378" t="str">
        <f>IF(K45="☓","",IF($AV$13="",$L$28,$AV$13))</f>
        <v/>
      </c>
      <c r="M46" s="299"/>
      <c r="N46" s="378" t="str">
        <f>IF(M45="☓","",IF($AV$14="",UPPER($N$28),$AV$14))</f>
        <v/>
      </c>
      <c r="O46" s="299"/>
      <c r="P46" s="378" t="str">
        <f>IF(O45="☓","",IF($AV$15="",$P$28,$AV$15))</f>
        <v/>
      </c>
      <c r="Q46" s="299"/>
      <c r="R46" s="378" t="str">
        <f>IF(Q45="☓","",IF($AV$16="",$R$28,$AV$16))</f>
        <v/>
      </c>
      <c r="S46" s="299"/>
      <c r="T46" s="379" t="str">
        <f>IF(S45="☓","",IF($AV$17="",$T$28,$AV$17))</f>
        <v/>
      </c>
      <c r="U46" s="331"/>
      <c r="V46" s="331"/>
      <c r="W46" s="331"/>
      <c r="X46" s="331"/>
      <c r="Y46" s="331"/>
      <c r="Z46" s="297"/>
      <c r="AB46" s="325" t="s">
        <v>242</v>
      </c>
      <c r="AC46" s="326" t="s">
        <v>243</v>
      </c>
      <c r="AX46" s="328"/>
      <c r="AZ46" s="328" t="s">
        <v>428</v>
      </c>
      <c r="BA46" s="328" t="s">
        <v>192</v>
      </c>
      <c r="BC46" s="329" t="s">
        <v>249</v>
      </c>
      <c r="BD46" s="329" t="s">
        <v>248</v>
      </c>
      <c r="BE46" s="327">
        <f t="shared" si="3"/>
        <v>0</v>
      </c>
      <c r="BF46" s="327" t="b">
        <f t="shared" si="4"/>
        <v>0</v>
      </c>
      <c r="BG46" s="329"/>
      <c r="BH46" s="329"/>
      <c r="BI46" s="329"/>
      <c r="BJ46" s="329"/>
      <c r="BK46" s="329"/>
      <c r="BL46" s="329"/>
      <c r="BM46" s="329"/>
    </row>
    <row r="47" spans="1:65">
      <c r="A47" s="322"/>
      <c r="B47" s="331" t="s">
        <v>573</v>
      </c>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297"/>
      <c r="AB47" s="325" t="s">
        <v>244</v>
      </c>
      <c r="AC47" s="326" t="s">
        <v>245</v>
      </c>
      <c r="AX47" s="328"/>
      <c r="AZ47" s="328" t="s">
        <v>347</v>
      </c>
      <c r="BA47" s="328" t="s">
        <v>194</v>
      </c>
      <c r="BC47" s="329" t="s">
        <v>251</v>
      </c>
      <c r="BD47" s="329" t="s">
        <v>250</v>
      </c>
      <c r="BE47" s="327">
        <f t="shared" si="3"/>
        <v>0</v>
      </c>
      <c r="BF47" s="327" t="b">
        <f t="shared" si="4"/>
        <v>0</v>
      </c>
      <c r="BG47" s="329"/>
      <c r="BH47" s="329"/>
      <c r="BI47" s="329"/>
      <c r="BJ47" s="329"/>
      <c r="BK47" s="329"/>
      <c r="BL47" s="329"/>
      <c r="BM47" s="329"/>
    </row>
    <row r="48" spans="1:65">
      <c r="A48" s="322"/>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297"/>
      <c r="AB48" s="325" t="s">
        <v>246</v>
      </c>
      <c r="AC48" s="326" t="s">
        <v>247</v>
      </c>
      <c r="AX48" s="328"/>
      <c r="AZ48" s="328" t="s">
        <v>496</v>
      </c>
      <c r="BA48" s="328" t="s">
        <v>194</v>
      </c>
      <c r="BC48" s="329" t="s">
        <v>253</v>
      </c>
      <c r="BD48" s="329" t="s">
        <v>252</v>
      </c>
      <c r="BE48" s="327">
        <f t="shared" si="3"/>
        <v>0</v>
      </c>
      <c r="BF48" s="327" t="b">
        <f t="shared" si="4"/>
        <v>0</v>
      </c>
      <c r="BG48" s="329"/>
      <c r="BH48" s="329"/>
      <c r="BI48" s="329"/>
      <c r="BJ48" s="329"/>
      <c r="BK48" s="329"/>
      <c r="BL48" s="329"/>
      <c r="BM48" s="329"/>
    </row>
    <row r="49" spans="1:65">
      <c r="A49" s="421" t="str">
        <f>IF(B49="","","配列長")</f>
        <v>配列長</v>
      </c>
      <c r="B49" s="422" t="str">
        <f>IF($D$15&gt;=Z49,"NO."&amp;Z49,"")</f>
        <v>NO.2</v>
      </c>
      <c r="C49" s="423"/>
      <c r="D49" s="423"/>
      <c r="E49" s="423"/>
      <c r="F49" s="424"/>
      <c r="G49" s="424"/>
      <c r="H49" s="425"/>
      <c r="I49" s="425"/>
      <c r="J49" s="423"/>
      <c r="K49" s="423"/>
      <c r="L49" s="425"/>
      <c r="M49" s="425"/>
      <c r="N49" s="425"/>
      <c r="O49" s="425"/>
      <c r="P49" s="425"/>
      <c r="Q49" s="425"/>
      <c r="R49" s="425"/>
      <c r="S49" s="425"/>
      <c r="T49" s="425"/>
      <c r="U49" s="425"/>
      <c r="V49" s="425"/>
      <c r="W49" s="425"/>
      <c r="X49" s="425"/>
      <c r="Y49" s="425"/>
      <c r="Z49" s="426">
        <v>2</v>
      </c>
      <c r="AB49" s="325" t="s">
        <v>248</v>
      </c>
      <c r="AC49" s="326" t="s">
        <v>249</v>
      </c>
      <c r="AX49" s="328"/>
      <c r="AZ49" s="328" t="s">
        <v>429</v>
      </c>
      <c r="BA49" s="328" t="s">
        <v>194</v>
      </c>
      <c r="BC49" s="329" t="s">
        <v>255</v>
      </c>
      <c r="BD49" s="329" t="s">
        <v>254</v>
      </c>
      <c r="BE49" s="327">
        <f t="shared" si="3"/>
        <v>0</v>
      </c>
      <c r="BF49" s="327" t="b">
        <f t="shared" si="4"/>
        <v>0</v>
      </c>
      <c r="BG49" s="329"/>
      <c r="BH49" s="329"/>
      <c r="BI49" s="329"/>
      <c r="BJ49" s="329"/>
      <c r="BK49" s="329"/>
      <c r="BL49" s="329"/>
      <c r="BM49" s="329"/>
    </row>
    <row r="50" spans="1:65">
      <c r="A50" s="322"/>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297"/>
      <c r="AB50" s="325" t="s">
        <v>250</v>
      </c>
      <c r="AC50" s="326" t="s">
        <v>251</v>
      </c>
      <c r="AX50" s="328"/>
      <c r="AZ50" s="328" t="s">
        <v>348</v>
      </c>
      <c r="BA50" s="328" t="s">
        <v>556</v>
      </c>
      <c r="BC50" s="329" t="s">
        <v>181</v>
      </c>
      <c r="BD50" s="329" t="s">
        <v>256</v>
      </c>
      <c r="BE50" s="327">
        <f t="shared" si="3"/>
        <v>0</v>
      </c>
      <c r="BF50" s="327" t="b">
        <f t="shared" si="4"/>
        <v>0</v>
      </c>
      <c r="BG50" s="329"/>
      <c r="BH50" s="329"/>
      <c r="BI50" s="329"/>
      <c r="BJ50" s="329"/>
      <c r="BK50" s="329"/>
      <c r="BL50" s="329"/>
      <c r="BM50" s="329"/>
    </row>
    <row r="51" spans="1:65">
      <c r="A51" s="322"/>
      <c r="B51" s="779" t="s">
        <v>133</v>
      </c>
      <c r="C51" s="779"/>
      <c r="D51" s="770" t="str">
        <f>IF(B49="","",$D$18)</f>
        <v>大腸菌（Escherichia coli K12）</v>
      </c>
      <c r="E51" s="770"/>
      <c r="F51" s="770"/>
      <c r="G51" s="331"/>
      <c r="H51" s="331"/>
      <c r="I51" s="331"/>
      <c r="J51" s="331"/>
      <c r="K51" s="331"/>
      <c r="L51" s="331"/>
      <c r="M51" s="331"/>
      <c r="N51" s="331"/>
      <c r="O51" s="331"/>
      <c r="P51" s="331"/>
      <c r="Q51" s="331"/>
      <c r="R51" s="331"/>
      <c r="S51" s="331"/>
      <c r="T51" s="331"/>
      <c r="U51" s="331"/>
      <c r="V51" s="331"/>
      <c r="W51" s="331"/>
      <c r="X51" s="331"/>
      <c r="Y51" s="331"/>
      <c r="Z51" s="297"/>
      <c r="AB51" s="325" t="s">
        <v>252</v>
      </c>
      <c r="AC51" s="326" t="s">
        <v>253</v>
      </c>
      <c r="AX51" s="328"/>
      <c r="AZ51" s="328" t="s">
        <v>430</v>
      </c>
      <c r="BA51" s="328" t="s">
        <v>556</v>
      </c>
      <c r="BC51" s="329" t="s">
        <v>207</v>
      </c>
      <c r="BD51" s="329" t="s">
        <v>257</v>
      </c>
      <c r="BE51" s="327">
        <f t="shared" si="3"/>
        <v>0</v>
      </c>
      <c r="BF51" s="327" t="b">
        <f t="shared" si="4"/>
        <v>0</v>
      </c>
      <c r="BG51" s="329"/>
      <c r="BH51" s="329"/>
      <c r="BI51" s="329"/>
      <c r="BJ51" s="329"/>
      <c r="BK51" s="329"/>
      <c r="BL51" s="329"/>
      <c r="BM51" s="329"/>
    </row>
    <row r="52" spans="1:65">
      <c r="A52" s="322"/>
      <c r="B52" s="768" t="s">
        <v>2</v>
      </c>
      <c r="C52" s="769"/>
      <c r="D52" s="770" t="s">
        <v>606</v>
      </c>
      <c r="E52" s="770"/>
      <c r="F52" s="770"/>
      <c r="G52" s="331"/>
      <c r="H52" s="331"/>
      <c r="I52" s="331"/>
      <c r="J52" s="331"/>
      <c r="K52" s="331"/>
      <c r="L52" s="331"/>
      <c r="M52" s="331"/>
      <c r="N52" s="331"/>
      <c r="O52" s="331"/>
      <c r="P52" s="331"/>
      <c r="Q52" s="331"/>
      <c r="R52" s="331"/>
      <c r="S52" s="331"/>
      <c r="T52" s="331"/>
      <c r="U52" s="331"/>
      <c r="V52" s="331"/>
      <c r="W52" s="331"/>
      <c r="X52" s="331"/>
      <c r="Y52" s="331"/>
      <c r="Z52" s="297"/>
      <c r="AB52" s="325" t="s">
        <v>254</v>
      </c>
      <c r="AC52" s="326" t="s">
        <v>255</v>
      </c>
      <c r="AX52" s="328"/>
      <c r="AZ52" s="328" t="s">
        <v>349</v>
      </c>
      <c r="BA52" s="328" t="s">
        <v>198</v>
      </c>
      <c r="BC52" s="329" t="s">
        <v>259</v>
      </c>
      <c r="BD52" s="329" t="s">
        <v>258</v>
      </c>
      <c r="BE52" s="327">
        <f t="shared" si="3"/>
        <v>0</v>
      </c>
      <c r="BF52" s="327" t="b">
        <f t="shared" si="4"/>
        <v>0</v>
      </c>
      <c r="BG52" s="329"/>
      <c r="BH52" s="329"/>
      <c r="BI52" s="329"/>
      <c r="BJ52" s="329"/>
      <c r="BK52" s="329"/>
      <c r="BL52" s="329"/>
      <c r="BM52" s="329"/>
    </row>
    <row r="53" spans="1:65">
      <c r="A53" s="322"/>
      <c r="B53" s="768" t="s">
        <v>130</v>
      </c>
      <c r="C53" s="769"/>
      <c r="D53" s="777" t="s">
        <v>618</v>
      </c>
      <c r="E53" s="778"/>
      <c r="F53" s="751"/>
      <c r="G53" s="331"/>
      <c r="H53" s="331"/>
      <c r="I53" s="331"/>
      <c r="J53" s="331"/>
      <c r="K53" s="331"/>
      <c r="L53" s="331"/>
      <c r="M53" s="331"/>
      <c r="N53" s="331"/>
      <c r="O53" s="331"/>
      <c r="P53" s="331"/>
      <c r="Q53" s="331"/>
      <c r="R53" s="331"/>
      <c r="S53" s="331"/>
      <c r="T53" s="331"/>
      <c r="U53" s="331"/>
      <c r="V53" s="331"/>
      <c r="W53" s="322"/>
      <c r="X53" s="322"/>
      <c r="Y53" s="331"/>
      <c r="Z53" s="297"/>
      <c r="AB53" s="325" t="s">
        <v>256</v>
      </c>
      <c r="AC53" s="326" t="s">
        <v>181</v>
      </c>
      <c r="AX53" s="328"/>
      <c r="AZ53" s="328" t="s">
        <v>431</v>
      </c>
      <c r="BA53" s="328" t="s">
        <v>198</v>
      </c>
      <c r="BC53" s="329" t="s">
        <v>261</v>
      </c>
      <c r="BD53" s="329" t="s">
        <v>260</v>
      </c>
      <c r="BE53" s="327">
        <f t="shared" si="3"/>
        <v>0</v>
      </c>
      <c r="BF53" s="327" t="b">
        <f t="shared" si="4"/>
        <v>0</v>
      </c>
      <c r="BG53" s="329"/>
      <c r="BH53" s="329"/>
      <c r="BI53" s="329"/>
      <c r="BJ53" s="329"/>
      <c r="BK53" s="329"/>
      <c r="BL53" s="329"/>
      <c r="BM53" s="329"/>
    </row>
    <row r="54" spans="1:65">
      <c r="A54" s="322"/>
      <c r="B54" s="768" t="s">
        <v>131</v>
      </c>
      <c r="C54" s="769"/>
      <c r="D54" s="777"/>
      <c r="E54" s="778"/>
      <c r="F54" s="751"/>
      <c r="G54" s="331"/>
      <c r="H54" s="331"/>
      <c r="I54" s="331"/>
      <c r="J54" s="331"/>
      <c r="K54" s="331"/>
      <c r="L54" s="331"/>
      <c r="M54" s="331"/>
      <c r="N54" s="331"/>
      <c r="O54" s="331"/>
      <c r="P54" s="331"/>
      <c r="Q54" s="331"/>
      <c r="R54" s="331"/>
      <c r="S54" s="331"/>
      <c r="T54" s="331"/>
      <c r="U54" s="366"/>
      <c r="V54" s="366"/>
      <c r="W54" s="340"/>
      <c r="X54" s="340"/>
      <c r="Y54" s="331"/>
      <c r="Z54" s="297"/>
      <c r="AB54" s="325" t="s">
        <v>257</v>
      </c>
      <c r="AC54" s="326" t="s">
        <v>207</v>
      </c>
      <c r="AX54" s="328"/>
      <c r="AZ54" s="328" t="s">
        <v>350</v>
      </c>
      <c r="BA54" s="328" t="s">
        <v>200</v>
      </c>
      <c r="BC54" s="329" t="s">
        <v>263</v>
      </c>
      <c r="BD54" s="329" t="s">
        <v>262</v>
      </c>
      <c r="BE54" s="327">
        <f t="shared" si="3"/>
        <v>0</v>
      </c>
      <c r="BF54" s="327" t="b">
        <f t="shared" si="4"/>
        <v>0</v>
      </c>
      <c r="BG54" s="329"/>
      <c r="BH54" s="329"/>
      <c r="BI54" s="329"/>
      <c r="BJ54" s="329"/>
      <c r="BK54" s="329"/>
      <c r="BL54" s="329"/>
      <c r="BM54" s="329"/>
    </row>
    <row r="55" spans="1:65">
      <c r="A55" s="322"/>
      <c r="B55" s="780" t="s">
        <v>571</v>
      </c>
      <c r="C55" s="781"/>
      <c r="D55" s="786" t="s">
        <v>622</v>
      </c>
      <c r="E55" s="787"/>
      <c r="F55" s="787"/>
      <c r="G55" s="787"/>
      <c r="H55" s="787"/>
      <c r="I55" s="787"/>
      <c r="J55" s="787"/>
      <c r="K55" s="787"/>
      <c r="L55" s="787"/>
      <c r="M55" s="787"/>
      <c r="N55" s="787"/>
      <c r="O55" s="787"/>
      <c r="P55" s="787"/>
      <c r="Q55" s="787"/>
      <c r="R55" s="787"/>
      <c r="S55" s="787"/>
      <c r="T55" s="788"/>
      <c r="U55" s="367"/>
      <c r="V55" s="367"/>
      <c r="W55" s="340"/>
      <c r="X55" s="340"/>
      <c r="Y55" s="331"/>
      <c r="Z55" s="297"/>
      <c r="AB55" s="325" t="s">
        <v>258</v>
      </c>
      <c r="AC55" s="326" t="s">
        <v>259</v>
      </c>
      <c r="AX55" s="328"/>
      <c r="AZ55" s="328" t="s">
        <v>432</v>
      </c>
      <c r="BA55" s="328" t="s">
        <v>200</v>
      </c>
      <c r="BC55" s="329" t="s">
        <v>265</v>
      </c>
      <c r="BD55" s="329" t="s">
        <v>264</v>
      </c>
      <c r="BE55" s="327">
        <f t="shared" si="3"/>
        <v>0</v>
      </c>
      <c r="BF55" s="327" t="b">
        <f t="shared" si="4"/>
        <v>0</v>
      </c>
      <c r="BG55" s="329"/>
      <c r="BH55" s="329"/>
      <c r="BI55" s="329"/>
      <c r="BJ55" s="329"/>
      <c r="BK55" s="329"/>
      <c r="BL55" s="329"/>
      <c r="BM55" s="329"/>
    </row>
    <row r="56" spans="1:65">
      <c r="A56" s="368"/>
      <c r="B56" s="782"/>
      <c r="C56" s="783"/>
      <c r="D56" s="789"/>
      <c r="E56" s="790"/>
      <c r="F56" s="790"/>
      <c r="G56" s="790"/>
      <c r="H56" s="790"/>
      <c r="I56" s="790"/>
      <c r="J56" s="790"/>
      <c r="K56" s="790"/>
      <c r="L56" s="790"/>
      <c r="M56" s="790"/>
      <c r="N56" s="790"/>
      <c r="O56" s="790"/>
      <c r="P56" s="790"/>
      <c r="Q56" s="790"/>
      <c r="R56" s="790"/>
      <c r="S56" s="790"/>
      <c r="T56" s="791"/>
      <c r="U56" s="369"/>
      <c r="V56" s="369"/>
      <c r="W56" s="340"/>
      <c r="X56" s="340"/>
      <c r="Y56" s="368"/>
      <c r="Z56" s="370"/>
      <c r="AB56" s="325" t="s">
        <v>260</v>
      </c>
      <c r="AC56" s="326" t="s">
        <v>261</v>
      </c>
      <c r="AX56" s="328"/>
      <c r="AZ56" s="328" t="s">
        <v>351</v>
      </c>
      <c r="BA56" s="328" t="s">
        <v>557</v>
      </c>
      <c r="BC56" s="329" t="s">
        <v>267</v>
      </c>
      <c r="BD56" s="329" t="s">
        <v>266</v>
      </c>
      <c r="BE56" s="327">
        <f t="shared" si="3"/>
        <v>0</v>
      </c>
      <c r="BF56" s="327" t="b">
        <f t="shared" si="4"/>
        <v>0</v>
      </c>
      <c r="BG56" s="329"/>
      <c r="BH56" s="329"/>
      <c r="BI56" s="329"/>
      <c r="BJ56" s="329"/>
      <c r="BK56" s="329"/>
      <c r="BL56" s="329"/>
      <c r="BM56" s="329"/>
    </row>
    <row r="57" spans="1:65">
      <c r="A57" s="322"/>
      <c r="B57" s="784"/>
      <c r="C57" s="785"/>
      <c r="D57" s="792"/>
      <c r="E57" s="793"/>
      <c r="F57" s="793"/>
      <c r="G57" s="793"/>
      <c r="H57" s="793"/>
      <c r="I57" s="793"/>
      <c r="J57" s="793"/>
      <c r="K57" s="793"/>
      <c r="L57" s="793"/>
      <c r="M57" s="793"/>
      <c r="N57" s="793"/>
      <c r="O57" s="793"/>
      <c r="P57" s="793"/>
      <c r="Q57" s="793"/>
      <c r="R57" s="793"/>
      <c r="S57" s="793"/>
      <c r="T57" s="794"/>
      <c r="U57" s="331"/>
      <c r="V57" s="331"/>
      <c r="W57" s="331"/>
      <c r="X57" s="331"/>
      <c r="Y57" s="331"/>
      <c r="Z57" s="297"/>
      <c r="AB57" s="325" t="s">
        <v>262</v>
      </c>
      <c r="AC57" s="326" t="s">
        <v>263</v>
      </c>
      <c r="AX57" s="328"/>
      <c r="AZ57" s="328" t="s">
        <v>433</v>
      </c>
      <c r="BA57" s="328" t="s">
        <v>557</v>
      </c>
      <c r="BC57" s="329" t="s">
        <v>269</v>
      </c>
      <c r="BD57" s="329" t="s">
        <v>268</v>
      </c>
      <c r="BE57" s="327">
        <f t="shared" si="3"/>
        <v>0</v>
      </c>
      <c r="BF57" s="327" t="b">
        <f t="shared" si="4"/>
        <v>0</v>
      </c>
      <c r="BG57" s="329"/>
      <c r="BH57" s="329"/>
      <c r="BI57" s="329"/>
      <c r="BJ57" s="329"/>
      <c r="BK57" s="329"/>
      <c r="BL57" s="329"/>
      <c r="BM57" s="329"/>
    </row>
    <row r="58" spans="1:65">
      <c r="A58" s="322"/>
      <c r="B58" s="804" t="s">
        <v>9</v>
      </c>
      <c r="C58" s="804"/>
      <c r="D58" s="331" t="s">
        <v>619</v>
      </c>
      <c r="E58" s="331"/>
      <c r="F58" s="331" t="s">
        <v>617</v>
      </c>
      <c r="G58" s="331"/>
      <c r="H58" s="331" t="s">
        <v>623</v>
      </c>
      <c r="I58" s="331"/>
      <c r="J58" s="331"/>
      <c r="K58" s="331"/>
      <c r="L58" s="331" t="s">
        <v>624</v>
      </c>
      <c r="M58" s="331"/>
      <c r="N58" s="331"/>
      <c r="O58" s="331"/>
      <c r="P58" s="331"/>
      <c r="Q58" s="331"/>
      <c r="R58" s="331"/>
      <c r="S58" s="331"/>
      <c r="T58" s="331"/>
      <c r="U58" s="368"/>
      <c r="V58" s="368"/>
      <c r="W58" s="368"/>
      <c r="X58" s="331"/>
      <c r="Y58" s="331"/>
      <c r="Z58" s="297"/>
      <c r="AB58" s="325" t="s">
        <v>264</v>
      </c>
      <c r="AC58" s="326" t="s">
        <v>265</v>
      </c>
      <c r="AX58" s="328"/>
      <c r="AZ58" s="328" t="s">
        <v>352</v>
      </c>
      <c r="BA58" s="328" t="s">
        <v>204</v>
      </c>
      <c r="BC58" s="329" t="s">
        <v>271</v>
      </c>
      <c r="BD58" s="329" t="s">
        <v>270</v>
      </c>
      <c r="BE58" s="327">
        <f t="shared" si="3"/>
        <v>1</v>
      </c>
      <c r="BF58" s="327" t="b">
        <f t="shared" si="4"/>
        <v>1</v>
      </c>
      <c r="BG58" s="329"/>
      <c r="BH58" s="329"/>
      <c r="BI58" s="329"/>
      <c r="BJ58" s="329"/>
      <c r="BK58" s="329"/>
      <c r="BL58" s="329"/>
      <c r="BM58" s="329"/>
    </row>
    <row r="59" spans="1:65">
      <c r="A59" s="322"/>
      <c r="B59" s="368"/>
      <c r="C59" s="368"/>
      <c r="D59" s="368"/>
      <c r="E59" s="368"/>
      <c r="F59" s="368"/>
      <c r="G59" s="368"/>
      <c r="H59" s="368"/>
      <c r="I59" s="368"/>
      <c r="J59" s="368"/>
      <c r="K59" s="368"/>
      <c r="L59" s="368"/>
      <c r="M59" s="368"/>
      <c r="N59" s="368"/>
      <c r="O59" s="368"/>
      <c r="P59" s="368"/>
      <c r="Q59" s="368"/>
      <c r="R59" s="368"/>
      <c r="S59" s="368"/>
      <c r="T59" s="368"/>
      <c r="U59" s="331"/>
      <c r="V59" s="331"/>
      <c r="W59" s="331"/>
      <c r="X59" s="368"/>
      <c r="Y59" s="331"/>
      <c r="Z59" s="297"/>
      <c r="AB59" s="325" t="s">
        <v>266</v>
      </c>
      <c r="AC59" s="326" t="s">
        <v>267</v>
      </c>
      <c r="AX59" s="328"/>
      <c r="AZ59" s="328" t="s">
        <v>434</v>
      </c>
      <c r="BA59" s="328" t="s">
        <v>204</v>
      </c>
      <c r="BC59" s="329" t="s">
        <v>273</v>
      </c>
      <c r="BD59" s="329" t="s">
        <v>272</v>
      </c>
      <c r="BE59" s="327">
        <f t="shared" si="3"/>
        <v>0</v>
      </c>
      <c r="BF59" s="327" t="b">
        <f t="shared" si="4"/>
        <v>0</v>
      </c>
      <c r="BG59" s="329"/>
      <c r="BH59" s="329"/>
      <c r="BI59" s="329"/>
      <c r="BJ59" s="329"/>
      <c r="BK59" s="329"/>
      <c r="BL59" s="329"/>
      <c r="BM59" s="329"/>
    </row>
    <row r="60" spans="1:65">
      <c r="A60" s="322"/>
      <c r="B60" s="348" t="s">
        <v>566</v>
      </c>
      <c r="C60" s="372"/>
      <c r="D60" s="373"/>
      <c r="E60" s="348" t="s">
        <v>568</v>
      </c>
      <c r="F60" s="349" t="str">
        <f>IF($F$25="","",IFERROR(VLOOKUP($F$44,$BC$2:$BD$80,2,FALSE),$F$25))</f>
        <v>Kpn I</v>
      </c>
      <c r="G60" s="374" t="str">
        <f>IF($H$25="","","○")</f>
        <v>○</v>
      </c>
      <c r="H60" s="298" t="str">
        <f>IF(G60="☓","",IF($H$25="","",IFERROR(VLOOKUP(H61,$BC$2:$BD$80,2,FALSE),$H$25)))</f>
        <v>BamH I</v>
      </c>
      <c r="I60" s="374" t="s">
        <v>596</v>
      </c>
      <c r="J60" s="298" t="str">
        <f>IF(I60="☓","",IF($J$25="","",IFERROR(VLOOKUP(J61,$BC$2:$BD$80,2,FALSE),$J$25)))</f>
        <v/>
      </c>
      <c r="K60" s="374" t="str">
        <f>IF($L$25="","","○")</f>
        <v>○</v>
      </c>
      <c r="L60" s="298" t="str">
        <f>IF(K60="☓","",IF($L$25="","",IFERROR(VLOOKUP(L61,$BC$2:$BD$80,2,FALSE),$L$25)))</f>
        <v>Hind III</v>
      </c>
      <c r="M60" s="374" t="s">
        <v>596</v>
      </c>
      <c r="N60" s="298" t="str">
        <f>IF(M60="☓","",IF($N$25="","",IFERROR(VLOOKUP(N61,$BC$2:$BD$80,2,FALSE),$N$25)))</f>
        <v/>
      </c>
      <c r="O60" s="374" t="str">
        <f>IF($P$25="","","○")</f>
        <v>○</v>
      </c>
      <c r="P60" s="298" t="str">
        <f>IF(O60="☓","",IF($P$25="","",IFERROR(VLOOKUP(P61,$BC$2:$BD$80,2,FALSE),$P$25)))</f>
        <v>Ssp I</v>
      </c>
      <c r="Q60" s="374" t="str">
        <f>IF($R$25="","","○")</f>
        <v>○</v>
      </c>
      <c r="R60" s="298" t="str">
        <f>IF(Q60="☓","",IF($R$25="","",IFERROR(VLOOKUP(R61,$BC$2:$BD$80,2,FALSE),$R$25)))</f>
        <v>Kpn I</v>
      </c>
      <c r="S60" s="374" t="str">
        <f>IF($T$25="","","○")</f>
        <v>○</v>
      </c>
      <c r="T60" s="341" t="str">
        <f>IF(S60="☓","",IF($T$25="","",IFERROR(VLOOKUP(T61,$BC$2:$BD$80,2,FALSE),$T$25)))</f>
        <v>Pst I</v>
      </c>
      <c r="U60" s="368"/>
      <c r="V60" s="368"/>
      <c r="W60" s="368"/>
      <c r="X60" s="331"/>
      <c r="Y60" s="331"/>
      <c r="Z60" s="297"/>
      <c r="AB60" s="325" t="s">
        <v>268</v>
      </c>
      <c r="AC60" s="326" t="s">
        <v>269</v>
      </c>
      <c r="AX60" s="328"/>
      <c r="AZ60" s="328" t="s">
        <v>497</v>
      </c>
      <c r="BA60" s="328" t="s">
        <v>204</v>
      </c>
      <c r="BC60" s="329" t="s">
        <v>275</v>
      </c>
      <c r="BD60" s="329" t="s">
        <v>274</v>
      </c>
      <c r="BE60" s="327">
        <f t="shared" si="3"/>
        <v>0</v>
      </c>
      <c r="BF60" s="327" t="b">
        <f t="shared" si="4"/>
        <v>0</v>
      </c>
      <c r="BG60" s="329"/>
      <c r="BH60" s="329"/>
      <c r="BI60" s="329"/>
      <c r="BJ60" s="329"/>
      <c r="BK60" s="329"/>
      <c r="BL60" s="329"/>
      <c r="BM60" s="329"/>
    </row>
    <row r="61" spans="1:65">
      <c r="A61" s="322"/>
      <c r="B61" s="375"/>
      <c r="C61" s="368"/>
      <c r="D61" s="370"/>
      <c r="E61" s="353"/>
      <c r="F61" s="376" t="str">
        <f>IF(AV19="",$F$26,AV19)</f>
        <v>GGTACC</v>
      </c>
      <c r="G61" s="377"/>
      <c r="H61" s="378" t="str">
        <f>IF(G60="☓","",IF($AV$3="",$H$26,$AV$3))</f>
        <v>GGATCC</v>
      </c>
      <c r="I61" s="299"/>
      <c r="J61" s="378" t="str">
        <f>IF(I60="☓","",IF($AV$4="",$J$26,$AV$4))</f>
        <v/>
      </c>
      <c r="K61" s="299"/>
      <c r="L61" s="378" t="str">
        <f>IF(K60="☓","",IF($AV$5="",$L$26,$AV$5))</f>
        <v>AAGCTT</v>
      </c>
      <c r="M61" s="299"/>
      <c r="N61" s="378" t="str">
        <f>IF(M60="☓","",IF($AV$6="",$N$26,$AV$6))</f>
        <v/>
      </c>
      <c r="O61" s="299"/>
      <c r="P61" s="378" t="str">
        <f>IF(O60="☓","",IF($AV$7="",$P$26,$AV$7))</f>
        <v>AATATT</v>
      </c>
      <c r="Q61" s="299"/>
      <c r="R61" s="378" t="str">
        <f>IF(Q60="☓","",IF($AV$8="",$R$26,$AV$8))</f>
        <v>GGTACC</v>
      </c>
      <c r="S61" s="299"/>
      <c r="T61" s="379" t="str">
        <f>IF(S60="☓","",IF($AV$9="",$T$26,$AV$9))</f>
        <v>CTGCAG</v>
      </c>
      <c r="U61" s="331"/>
      <c r="V61" s="331"/>
      <c r="W61" s="331"/>
      <c r="X61" s="331"/>
      <c r="Y61" s="331"/>
      <c r="Z61" s="297"/>
      <c r="AB61" s="325" t="s">
        <v>270</v>
      </c>
      <c r="AC61" s="326" t="s">
        <v>271</v>
      </c>
      <c r="AX61" s="328"/>
      <c r="AZ61" s="328" t="s">
        <v>533</v>
      </c>
      <c r="BA61" s="328" t="s">
        <v>204</v>
      </c>
      <c r="BC61" s="329" t="s">
        <v>277</v>
      </c>
      <c r="BD61" s="329" t="s">
        <v>276</v>
      </c>
      <c r="BE61" s="327">
        <f t="shared" si="3"/>
        <v>0</v>
      </c>
      <c r="BF61" s="327" t="b">
        <f t="shared" si="4"/>
        <v>0</v>
      </c>
      <c r="BG61" s="329"/>
      <c r="BH61" s="329"/>
      <c r="BI61" s="329"/>
      <c r="BJ61" s="329"/>
      <c r="BK61" s="329"/>
      <c r="BL61" s="329"/>
      <c r="BM61" s="329"/>
    </row>
    <row r="62" spans="1:65">
      <c r="A62" s="322"/>
      <c r="B62" s="353"/>
      <c r="C62" s="322"/>
      <c r="D62" s="297"/>
      <c r="E62" s="374" t="str">
        <f>IF($F$27="","","○")</f>
        <v>○</v>
      </c>
      <c r="F62" s="298" t="str">
        <f>IF(E62="☓","",IF($F$27="","",IFERROR(VLOOKUP(F63,$BC$2:$BD$80,2,FALSE),$F$27)))</f>
        <v>Xho I</v>
      </c>
      <c r="G62" s="374" t="str">
        <f>IF($H$27="","","○")</f>
        <v/>
      </c>
      <c r="H62" s="298" t="str">
        <f>IF(G62="☓","",IF($H$27="","",IFERROR(VLOOKUP(H63,$BC$2:$BD$80,2,FALSE),$H$27)))</f>
        <v/>
      </c>
      <c r="I62" s="374" t="str">
        <f>IF($J$27="","","○")</f>
        <v/>
      </c>
      <c r="J62" s="298" t="str">
        <f>IF(I62="☓","",IF($J$27="","",IFERROR(VLOOKUP(J63,$BC$2:$BD$80,2,FALSE),$J$27)))</f>
        <v/>
      </c>
      <c r="K62" s="374" t="str">
        <f>IF($L$27="","","○")</f>
        <v/>
      </c>
      <c r="L62" s="298" t="str">
        <f>IF(K62="☓","",IF($L$27="","",IFERROR(VLOOKUP(L63,$BC$2:$BD$80,2,FALSE),$L$27)))</f>
        <v/>
      </c>
      <c r="M62" s="374" t="str">
        <f>IF($N$27="","","○")</f>
        <v/>
      </c>
      <c r="N62" s="298" t="str">
        <f>IF(M62="☓","",IF($N$27="","",IFERROR(VLOOKUP(N63,$BC$2:$BD$80,2,FALSE),$N$27)))</f>
        <v/>
      </c>
      <c r="O62" s="374" t="str">
        <f>IF($P$27="","","○")</f>
        <v/>
      </c>
      <c r="P62" s="298" t="str">
        <f>IF(O62="☓","",IF($P$27="","",IFERROR(VLOOKUP(P63,$BC$2:$BD$80,2,FALSE),$P$27)))</f>
        <v/>
      </c>
      <c r="Q62" s="374" t="str">
        <f>IF($R$27="","","○")</f>
        <v/>
      </c>
      <c r="R62" s="298" t="str">
        <f>IF(Q62="☓","",IF($R$27="","",IFERROR(VLOOKUP(R63,$BC$2:$BD$80,2,FALSE),$R$27)))</f>
        <v/>
      </c>
      <c r="S62" s="374" t="str">
        <f>IF($T$27="","","○")</f>
        <v/>
      </c>
      <c r="T62" s="341" t="str">
        <f>IF(S62="☓","",IF($T$27="","",IFERROR(VLOOKUP(T63,$BC$2:$BD$80,2,FALSE),$T$27)))</f>
        <v/>
      </c>
      <c r="U62" s="331"/>
      <c r="V62" s="331"/>
      <c r="W62" s="331"/>
      <c r="X62" s="331"/>
      <c r="Y62" s="331"/>
      <c r="Z62" s="297"/>
      <c r="AB62" s="325" t="s">
        <v>272</v>
      </c>
      <c r="AC62" s="326" t="s">
        <v>273</v>
      </c>
      <c r="AX62" s="328"/>
      <c r="AZ62" s="328" t="s">
        <v>547</v>
      </c>
      <c r="BA62" s="328" t="s">
        <v>204</v>
      </c>
      <c r="BC62" s="329" t="s">
        <v>279</v>
      </c>
      <c r="BD62" s="329" t="s">
        <v>278</v>
      </c>
      <c r="BE62" s="327">
        <f t="shared" si="3"/>
        <v>0</v>
      </c>
      <c r="BF62" s="327" t="b">
        <f t="shared" si="4"/>
        <v>0</v>
      </c>
      <c r="BG62" s="329"/>
      <c r="BH62" s="329"/>
      <c r="BI62" s="329"/>
      <c r="BJ62" s="329"/>
      <c r="BK62" s="329"/>
      <c r="BL62" s="329"/>
      <c r="BM62" s="329"/>
    </row>
    <row r="63" spans="1:65">
      <c r="A63" s="322"/>
      <c r="B63" s="361"/>
      <c r="C63" s="380"/>
      <c r="D63" s="381"/>
      <c r="E63" s="361"/>
      <c r="F63" s="378" t="str">
        <f>IF(E62="☓","",IF($AV$10="",$F$28,$AV$10))</f>
        <v>CTCGAG</v>
      </c>
      <c r="G63" s="299"/>
      <c r="H63" s="378" t="str">
        <f>IF(G62="☓","",IF($AV$11="",$H$28,$AV$11))</f>
        <v/>
      </c>
      <c r="I63" s="299"/>
      <c r="J63" s="378" t="str">
        <f>IF(I62="☓","",IF($AV$12="",$J$28,$AV$12))</f>
        <v/>
      </c>
      <c r="K63" s="299"/>
      <c r="L63" s="378" t="str">
        <f>IF(K62="☓","",IF($AV$13="",$L$28,$AV$13))</f>
        <v/>
      </c>
      <c r="M63" s="299"/>
      <c r="N63" s="378" t="str">
        <f>IF(M62="☓","",IF($AV$14="",UPPER($N$28),$AV$14))</f>
        <v/>
      </c>
      <c r="O63" s="299"/>
      <c r="P63" s="378" t="str">
        <f>IF(O62="☓","",IF($AV$15="",$P$28,$AV$15))</f>
        <v/>
      </c>
      <c r="Q63" s="299"/>
      <c r="R63" s="378" t="str">
        <f>IF(Q62="☓","",IF($AV$16="",$R$28,$AV$16))</f>
        <v/>
      </c>
      <c r="S63" s="299"/>
      <c r="T63" s="379" t="str">
        <f>IF(S62="☓","",IF($AV$17="",$T$28,$AV$17))</f>
        <v/>
      </c>
      <c r="U63" s="331"/>
      <c r="V63" s="331"/>
      <c r="W63" s="331"/>
      <c r="X63" s="331"/>
      <c r="Y63" s="331"/>
      <c r="Z63" s="297"/>
      <c r="AB63" s="325" t="s">
        <v>274</v>
      </c>
      <c r="AC63" s="326" t="s">
        <v>275</v>
      </c>
      <c r="AX63" s="328"/>
      <c r="AZ63" s="328" t="s">
        <v>353</v>
      </c>
      <c r="BA63" s="328" t="s">
        <v>205</v>
      </c>
      <c r="BC63" s="329" t="s">
        <v>281</v>
      </c>
      <c r="BD63" s="329" t="s">
        <v>280</v>
      </c>
      <c r="BE63" s="327">
        <f t="shared" si="3"/>
        <v>0</v>
      </c>
      <c r="BF63" s="327" t="b">
        <f t="shared" si="4"/>
        <v>0</v>
      </c>
      <c r="BG63" s="329"/>
      <c r="BH63" s="329"/>
      <c r="BI63" s="329"/>
      <c r="BJ63" s="329"/>
      <c r="BK63" s="329"/>
      <c r="BL63" s="329"/>
      <c r="BM63" s="329"/>
    </row>
    <row r="64" spans="1:65">
      <c r="A64" s="322"/>
      <c r="B64" s="331" t="s">
        <v>573</v>
      </c>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297"/>
      <c r="AB64" s="325" t="s">
        <v>276</v>
      </c>
      <c r="AC64" s="326" t="s">
        <v>277</v>
      </c>
      <c r="AX64" s="328"/>
      <c r="AZ64" s="328" t="s">
        <v>435</v>
      </c>
      <c r="BA64" s="328" t="s">
        <v>205</v>
      </c>
      <c r="BC64" s="329" t="s">
        <v>283</v>
      </c>
      <c r="BD64" s="329" t="s">
        <v>282</v>
      </c>
      <c r="BE64" s="327">
        <f t="shared" si="3"/>
        <v>0</v>
      </c>
      <c r="BF64" s="327" t="b">
        <f t="shared" si="4"/>
        <v>0</v>
      </c>
      <c r="BG64" s="329"/>
      <c r="BH64" s="329"/>
      <c r="BI64" s="329"/>
      <c r="BJ64" s="329"/>
      <c r="BK64" s="329"/>
      <c r="BL64" s="329"/>
      <c r="BM64" s="329"/>
    </row>
    <row r="65" spans="1:65">
      <c r="A65" s="322"/>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297"/>
      <c r="AB65" s="325" t="s">
        <v>278</v>
      </c>
      <c r="AC65" s="326" t="s">
        <v>279</v>
      </c>
      <c r="AX65" s="328"/>
      <c r="AZ65" s="328" t="s">
        <v>498</v>
      </c>
      <c r="BA65" s="328" t="s">
        <v>205</v>
      </c>
      <c r="BC65" s="329" t="s">
        <v>285</v>
      </c>
      <c r="BD65" s="329" t="s">
        <v>284</v>
      </c>
      <c r="BE65" s="327">
        <f t="shared" si="3"/>
        <v>0</v>
      </c>
      <c r="BF65" s="327" t="b">
        <f t="shared" si="4"/>
        <v>0</v>
      </c>
      <c r="BG65" s="329"/>
      <c r="BH65" s="329"/>
      <c r="BI65" s="329"/>
      <c r="BJ65" s="329"/>
      <c r="BK65" s="329"/>
      <c r="BL65" s="329"/>
      <c r="BM65" s="329"/>
    </row>
    <row r="66" spans="1:65">
      <c r="A66" s="421" t="str">
        <f>IF(B66="","","配列長")</f>
        <v/>
      </c>
      <c r="B66" s="422" t="str">
        <f>IF($D$15&gt;=Z66,"NO."&amp;Z66,"")</f>
        <v/>
      </c>
      <c r="C66" s="423"/>
      <c r="D66" s="423"/>
      <c r="E66" s="423"/>
      <c r="F66" s="424"/>
      <c r="G66" s="424"/>
      <c r="H66" s="425"/>
      <c r="I66" s="425"/>
      <c r="J66" s="423"/>
      <c r="K66" s="423"/>
      <c r="L66" s="425"/>
      <c r="M66" s="425"/>
      <c r="N66" s="425"/>
      <c r="O66" s="425"/>
      <c r="P66" s="425"/>
      <c r="Q66" s="425"/>
      <c r="R66" s="425"/>
      <c r="S66" s="425"/>
      <c r="T66" s="425"/>
      <c r="U66" s="425"/>
      <c r="V66" s="425"/>
      <c r="W66" s="425"/>
      <c r="X66" s="425"/>
      <c r="Y66" s="425"/>
      <c r="Z66" s="426">
        <v>3</v>
      </c>
      <c r="AB66" s="325" t="s">
        <v>280</v>
      </c>
      <c r="AC66" s="326" t="s">
        <v>281</v>
      </c>
      <c r="AX66" s="328"/>
      <c r="AZ66" s="328" t="s">
        <v>534</v>
      </c>
      <c r="BA66" s="328" t="s">
        <v>205</v>
      </c>
      <c r="BC66" s="329" t="s">
        <v>287</v>
      </c>
      <c r="BD66" s="329" t="s">
        <v>286</v>
      </c>
      <c r="BE66" s="327">
        <f t="shared" si="3"/>
        <v>0</v>
      </c>
      <c r="BF66" s="327" t="b">
        <f t="shared" si="4"/>
        <v>0</v>
      </c>
      <c r="BG66" s="329"/>
      <c r="BH66" s="329"/>
      <c r="BI66" s="329"/>
      <c r="BJ66" s="329"/>
      <c r="BK66" s="329"/>
      <c r="BL66" s="329"/>
      <c r="BM66" s="329"/>
    </row>
    <row r="67" spans="1:65">
      <c r="A67" s="322"/>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297"/>
      <c r="AB67" s="325" t="s">
        <v>282</v>
      </c>
      <c r="AC67" s="326" t="s">
        <v>283</v>
      </c>
      <c r="AX67" s="328"/>
      <c r="AZ67" s="328" t="s">
        <v>548</v>
      </c>
      <c r="BA67" s="328" t="s">
        <v>205</v>
      </c>
      <c r="BC67" s="329" t="s">
        <v>289</v>
      </c>
      <c r="BD67" s="329" t="s">
        <v>288</v>
      </c>
      <c r="BE67" s="327">
        <f t="shared" ref="BE67:BE80" si="5">COUNTIF($AV$2:$AV$17,BC67)</f>
        <v>0</v>
      </c>
      <c r="BF67" s="327" t="b">
        <f t="shared" ref="BF67:BF80" si="6">IF(BE67=1,TRUE,FALSE)</f>
        <v>0</v>
      </c>
      <c r="BG67" s="329"/>
      <c r="BH67" s="329"/>
      <c r="BI67" s="329"/>
      <c r="BJ67" s="329"/>
      <c r="BK67" s="329"/>
      <c r="BL67" s="329"/>
      <c r="BM67" s="329"/>
    </row>
    <row r="68" spans="1:65">
      <c r="A68" s="322"/>
      <c r="B68" s="779" t="s">
        <v>133</v>
      </c>
      <c r="C68" s="779"/>
      <c r="D68" s="817" t="str">
        <f>IF(B66="","",$D$18)</f>
        <v/>
      </c>
      <c r="E68" s="817"/>
      <c r="F68" s="817"/>
      <c r="G68" s="331"/>
      <c r="H68" s="331"/>
      <c r="I68" s="331"/>
      <c r="J68" s="331"/>
      <c r="K68" s="331"/>
      <c r="L68" s="331"/>
      <c r="M68" s="331"/>
      <c r="N68" s="331"/>
      <c r="O68" s="331"/>
      <c r="P68" s="331"/>
      <c r="Q68" s="331"/>
      <c r="R68" s="331"/>
      <c r="S68" s="331"/>
      <c r="T68" s="331"/>
      <c r="U68" s="331"/>
      <c r="V68" s="331"/>
      <c r="W68" s="331"/>
      <c r="X68" s="331"/>
      <c r="Y68" s="331"/>
      <c r="Z68" s="297"/>
      <c r="AB68" s="325" t="s">
        <v>284</v>
      </c>
      <c r="AC68" s="326" t="s">
        <v>285</v>
      </c>
      <c r="AX68" s="328"/>
      <c r="AZ68" s="328" t="s">
        <v>354</v>
      </c>
      <c r="BA68" s="328" t="s">
        <v>207</v>
      </c>
      <c r="BC68" s="329" t="s">
        <v>291</v>
      </c>
      <c r="BD68" s="329" t="s">
        <v>290</v>
      </c>
      <c r="BE68" s="327">
        <f t="shared" si="5"/>
        <v>0</v>
      </c>
      <c r="BF68" s="327" t="b">
        <f t="shared" si="6"/>
        <v>0</v>
      </c>
      <c r="BG68" s="329"/>
      <c r="BH68" s="329"/>
      <c r="BI68" s="329"/>
      <c r="BJ68" s="329"/>
      <c r="BK68" s="329"/>
      <c r="BL68" s="329"/>
      <c r="BM68" s="329"/>
    </row>
    <row r="69" spans="1:65">
      <c r="A69" s="322"/>
      <c r="B69" s="768" t="s">
        <v>2</v>
      </c>
      <c r="C69" s="769"/>
      <c r="D69" s="817"/>
      <c r="E69" s="817"/>
      <c r="F69" s="817"/>
      <c r="G69" s="331"/>
      <c r="H69" s="331"/>
      <c r="I69" s="331"/>
      <c r="J69" s="331"/>
      <c r="K69" s="331"/>
      <c r="L69" s="331"/>
      <c r="M69" s="331"/>
      <c r="N69" s="331"/>
      <c r="O69" s="331"/>
      <c r="P69" s="331"/>
      <c r="Q69" s="331"/>
      <c r="R69" s="331"/>
      <c r="S69" s="331"/>
      <c r="T69" s="331"/>
      <c r="U69" s="331"/>
      <c r="V69" s="331"/>
      <c r="W69" s="331"/>
      <c r="X69" s="331"/>
      <c r="Y69" s="331"/>
      <c r="Z69" s="297"/>
      <c r="AB69" s="325" t="s">
        <v>286</v>
      </c>
      <c r="AC69" s="326" t="s">
        <v>287</v>
      </c>
      <c r="AX69" s="328"/>
      <c r="AZ69" s="328" t="s">
        <v>436</v>
      </c>
      <c r="BA69" s="328" t="s">
        <v>207</v>
      </c>
      <c r="BC69" s="329" t="s">
        <v>293</v>
      </c>
      <c r="BD69" s="329" t="s">
        <v>292</v>
      </c>
      <c r="BE69" s="327">
        <f t="shared" si="5"/>
        <v>0</v>
      </c>
      <c r="BF69" s="327" t="b">
        <f t="shared" si="6"/>
        <v>0</v>
      </c>
      <c r="BG69" s="329"/>
      <c r="BH69" s="329"/>
      <c r="BI69" s="329"/>
      <c r="BJ69" s="329"/>
      <c r="BK69" s="329"/>
      <c r="BL69" s="329"/>
      <c r="BM69" s="329"/>
    </row>
    <row r="70" spans="1:65">
      <c r="A70" s="322"/>
      <c r="B70" s="768" t="s">
        <v>130</v>
      </c>
      <c r="C70" s="769"/>
      <c r="D70" s="805"/>
      <c r="E70" s="806"/>
      <c r="F70" s="807"/>
      <c r="G70" s="331"/>
      <c r="H70" s="331"/>
      <c r="I70" s="331"/>
      <c r="J70" s="331"/>
      <c r="K70" s="331"/>
      <c r="L70" s="331"/>
      <c r="M70" s="331"/>
      <c r="N70" s="331"/>
      <c r="O70" s="331"/>
      <c r="P70" s="331"/>
      <c r="Q70" s="331"/>
      <c r="R70" s="331"/>
      <c r="S70" s="331"/>
      <c r="T70" s="331"/>
      <c r="U70" s="331"/>
      <c r="V70" s="331"/>
      <c r="W70" s="322"/>
      <c r="X70" s="322"/>
      <c r="Y70" s="331"/>
      <c r="Z70" s="297"/>
      <c r="AB70" s="325" t="s">
        <v>288</v>
      </c>
      <c r="AC70" s="326" t="s">
        <v>289</v>
      </c>
      <c r="AX70" s="328"/>
      <c r="AZ70" s="328" t="s">
        <v>499</v>
      </c>
      <c r="BA70" s="328" t="s">
        <v>207</v>
      </c>
      <c r="BC70" s="329" t="s">
        <v>295</v>
      </c>
      <c r="BD70" s="329" t="s">
        <v>294</v>
      </c>
      <c r="BE70" s="327">
        <f t="shared" si="5"/>
        <v>0</v>
      </c>
      <c r="BF70" s="327" t="b">
        <f t="shared" si="6"/>
        <v>0</v>
      </c>
      <c r="BG70" s="329"/>
      <c r="BH70" s="329"/>
      <c r="BI70" s="329"/>
      <c r="BJ70" s="329"/>
      <c r="BK70" s="329"/>
      <c r="BL70" s="329"/>
      <c r="BM70" s="329"/>
    </row>
    <row r="71" spans="1:65">
      <c r="A71" s="322"/>
      <c r="B71" s="768" t="s">
        <v>131</v>
      </c>
      <c r="C71" s="769"/>
      <c r="D71" s="805"/>
      <c r="E71" s="806"/>
      <c r="F71" s="807"/>
      <c r="G71" s="331"/>
      <c r="H71" s="331"/>
      <c r="I71" s="331"/>
      <c r="J71" s="331"/>
      <c r="K71" s="331"/>
      <c r="L71" s="331"/>
      <c r="M71" s="331"/>
      <c r="N71" s="331"/>
      <c r="O71" s="331"/>
      <c r="P71" s="331"/>
      <c r="Q71" s="331"/>
      <c r="R71" s="331"/>
      <c r="S71" s="331"/>
      <c r="T71" s="331"/>
      <c r="U71" s="366"/>
      <c r="V71" s="366"/>
      <c r="W71" s="340"/>
      <c r="X71" s="340"/>
      <c r="Y71" s="331"/>
      <c r="Z71" s="297"/>
      <c r="AB71" s="325" t="s">
        <v>290</v>
      </c>
      <c r="AC71" s="326" t="s">
        <v>291</v>
      </c>
      <c r="AX71" s="328"/>
      <c r="AZ71" s="328" t="s">
        <v>535</v>
      </c>
      <c r="BA71" s="328" t="s">
        <v>207</v>
      </c>
      <c r="BC71" s="329" t="s">
        <v>297</v>
      </c>
      <c r="BD71" s="329" t="s">
        <v>296</v>
      </c>
      <c r="BE71" s="327">
        <f t="shared" si="5"/>
        <v>0</v>
      </c>
      <c r="BF71" s="327" t="b">
        <f t="shared" si="6"/>
        <v>0</v>
      </c>
      <c r="BG71" s="329"/>
      <c r="BH71" s="329"/>
      <c r="BI71" s="329"/>
      <c r="BJ71" s="329"/>
      <c r="BK71" s="329"/>
      <c r="BL71" s="329"/>
      <c r="BM71" s="329"/>
    </row>
    <row r="72" spans="1:65">
      <c r="A72" s="322"/>
      <c r="B72" s="780" t="s">
        <v>571</v>
      </c>
      <c r="C72" s="781"/>
      <c r="D72" s="808"/>
      <c r="E72" s="809"/>
      <c r="F72" s="809"/>
      <c r="G72" s="809"/>
      <c r="H72" s="809"/>
      <c r="I72" s="809"/>
      <c r="J72" s="809"/>
      <c r="K72" s="809"/>
      <c r="L72" s="809"/>
      <c r="M72" s="809"/>
      <c r="N72" s="809"/>
      <c r="O72" s="809"/>
      <c r="P72" s="809"/>
      <c r="Q72" s="809"/>
      <c r="R72" s="809"/>
      <c r="S72" s="809"/>
      <c r="T72" s="810"/>
      <c r="U72" s="367"/>
      <c r="V72" s="367"/>
      <c r="W72" s="340"/>
      <c r="X72" s="340"/>
      <c r="Y72" s="331"/>
      <c r="Z72" s="297"/>
      <c r="AB72" s="325" t="s">
        <v>292</v>
      </c>
      <c r="AC72" s="326" t="s">
        <v>293</v>
      </c>
      <c r="AX72" s="328"/>
      <c r="AZ72" s="328" t="s">
        <v>549</v>
      </c>
      <c r="BA72" s="328" t="s">
        <v>207</v>
      </c>
      <c r="BC72" s="329" t="s">
        <v>299</v>
      </c>
      <c r="BD72" s="329" t="s">
        <v>298</v>
      </c>
      <c r="BE72" s="327">
        <f t="shared" si="5"/>
        <v>0</v>
      </c>
      <c r="BF72" s="327" t="b">
        <f t="shared" si="6"/>
        <v>0</v>
      </c>
      <c r="BG72" s="329"/>
      <c r="BH72" s="329"/>
      <c r="BI72" s="329"/>
      <c r="BJ72" s="329"/>
      <c r="BK72" s="329"/>
      <c r="BL72" s="329"/>
      <c r="BM72" s="329"/>
    </row>
    <row r="73" spans="1:65">
      <c r="A73" s="368"/>
      <c r="B73" s="782"/>
      <c r="C73" s="783"/>
      <c r="D73" s="811"/>
      <c r="E73" s="812"/>
      <c r="F73" s="812"/>
      <c r="G73" s="812"/>
      <c r="H73" s="812"/>
      <c r="I73" s="812"/>
      <c r="J73" s="812"/>
      <c r="K73" s="812"/>
      <c r="L73" s="812"/>
      <c r="M73" s="812"/>
      <c r="N73" s="812"/>
      <c r="O73" s="812"/>
      <c r="P73" s="812"/>
      <c r="Q73" s="812"/>
      <c r="R73" s="812"/>
      <c r="S73" s="812"/>
      <c r="T73" s="813"/>
      <c r="U73" s="369"/>
      <c r="V73" s="369"/>
      <c r="W73" s="340"/>
      <c r="X73" s="340"/>
      <c r="Y73" s="368"/>
      <c r="Z73" s="370"/>
      <c r="AB73" s="325" t="s">
        <v>294</v>
      </c>
      <c r="AC73" s="326" t="s">
        <v>295</v>
      </c>
      <c r="AX73" s="328"/>
      <c r="AZ73" s="328" t="s">
        <v>355</v>
      </c>
      <c r="BA73" s="328" t="s">
        <v>209</v>
      </c>
      <c r="BC73" s="329" t="s">
        <v>301</v>
      </c>
      <c r="BD73" s="329" t="s">
        <v>300</v>
      </c>
      <c r="BE73" s="327">
        <f t="shared" si="5"/>
        <v>0</v>
      </c>
      <c r="BF73" s="327" t="b">
        <f t="shared" si="6"/>
        <v>0</v>
      </c>
      <c r="BG73" s="329"/>
      <c r="BH73" s="329"/>
      <c r="BI73" s="329"/>
      <c r="BJ73" s="329"/>
      <c r="BK73" s="329"/>
      <c r="BL73" s="329"/>
      <c r="BM73" s="329"/>
    </row>
    <row r="74" spans="1:65">
      <c r="A74" s="322"/>
      <c r="B74" s="784"/>
      <c r="C74" s="785"/>
      <c r="D74" s="814"/>
      <c r="E74" s="815"/>
      <c r="F74" s="815"/>
      <c r="G74" s="815"/>
      <c r="H74" s="815"/>
      <c r="I74" s="815"/>
      <c r="J74" s="815"/>
      <c r="K74" s="815"/>
      <c r="L74" s="815"/>
      <c r="M74" s="815"/>
      <c r="N74" s="815"/>
      <c r="O74" s="815"/>
      <c r="P74" s="815"/>
      <c r="Q74" s="815"/>
      <c r="R74" s="815"/>
      <c r="S74" s="815"/>
      <c r="T74" s="816"/>
      <c r="U74" s="331"/>
      <c r="V74" s="331"/>
      <c r="W74" s="331"/>
      <c r="X74" s="331"/>
      <c r="Y74" s="331"/>
      <c r="Z74" s="297"/>
      <c r="AB74" s="325" t="s">
        <v>296</v>
      </c>
      <c r="AC74" s="326" t="s">
        <v>297</v>
      </c>
      <c r="AX74" s="328"/>
      <c r="AZ74" s="328" t="s">
        <v>500</v>
      </c>
      <c r="BA74" s="328" t="s">
        <v>209</v>
      </c>
      <c r="BC74" s="329" t="s">
        <v>303</v>
      </c>
      <c r="BD74" s="329" t="s">
        <v>302</v>
      </c>
      <c r="BE74" s="327">
        <f t="shared" si="5"/>
        <v>1</v>
      </c>
      <c r="BF74" s="327" t="b">
        <f t="shared" si="6"/>
        <v>1</v>
      </c>
      <c r="BG74" s="329"/>
      <c r="BH74" s="329"/>
      <c r="BI74" s="329"/>
      <c r="BJ74" s="329"/>
      <c r="BK74" s="329"/>
      <c r="BL74" s="329"/>
      <c r="BM74" s="329"/>
    </row>
    <row r="75" spans="1:65">
      <c r="A75" s="322"/>
      <c r="B75" s="804" t="s">
        <v>9</v>
      </c>
      <c r="C75" s="804"/>
      <c r="D75" s="331" t="str">
        <f>"5'末端："&amp;""&amp;LEN(D70)&amp;""&amp;"bp"</f>
        <v>5'末端：0bp</v>
      </c>
      <c r="E75" s="331"/>
      <c r="F75" s="331" t="str">
        <f>"3'末端："&amp;""&amp;LEN(D71)&amp;""&amp;"bp"</f>
        <v>3'末端：0bp</v>
      </c>
      <c r="G75" s="331"/>
      <c r="H75" s="331" t="str">
        <f>IF(D72="","コード配列：","コード配列："&amp;'コドン変換用シート (一括)'!AF6&amp;""&amp;"bp ("&amp;'コドン変換用シート (一括)'!AG6&amp;""&amp;"AA)")</f>
        <v>コード配列：</v>
      </c>
      <c r="I75" s="331"/>
      <c r="J75" s="331"/>
      <c r="K75" s="331"/>
      <c r="L75" s="331" t="str">
        <f>IF(D72="","","合計："&amp;LEN(D70)+LEN(D71)+'コドン変換用シート (一括)'!AF6&amp;""&amp;"bp")</f>
        <v/>
      </c>
      <c r="M75" s="331"/>
      <c r="N75" s="331"/>
      <c r="O75" s="331"/>
      <c r="P75" s="331"/>
      <c r="Q75" s="331"/>
      <c r="R75" s="331"/>
      <c r="S75" s="331"/>
      <c r="T75" s="331"/>
      <c r="U75" s="368"/>
      <c r="V75" s="368"/>
      <c r="W75" s="368"/>
      <c r="X75" s="331"/>
      <c r="Y75" s="331"/>
      <c r="Z75" s="297"/>
      <c r="AB75" s="325" t="s">
        <v>298</v>
      </c>
      <c r="AC75" s="326" t="s">
        <v>299</v>
      </c>
      <c r="AX75" s="328"/>
      <c r="AZ75" s="328" t="s">
        <v>437</v>
      </c>
      <c r="BA75" s="328" t="s">
        <v>209</v>
      </c>
      <c r="BC75" s="329" t="s">
        <v>305</v>
      </c>
      <c r="BD75" s="329" t="s">
        <v>304</v>
      </c>
      <c r="BE75" s="327">
        <f t="shared" si="5"/>
        <v>0</v>
      </c>
      <c r="BF75" s="327" t="b">
        <f t="shared" si="6"/>
        <v>0</v>
      </c>
      <c r="BG75" s="329"/>
      <c r="BH75" s="329"/>
      <c r="BI75" s="329"/>
      <c r="BJ75" s="329"/>
      <c r="BK75" s="329"/>
      <c r="BL75" s="329"/>
      <c r="BM75" s="329"/>
    </row>
    <row r="76" spans="1:65">
      <c r="A76" s="322"/>
      <c r="B76" s="368"/>
      <c r="C76" s="368"/>
      <c r="D76" s="368"/>
      <c r="E76" s="368"/>
      <c r="F76" s="368"/>
      <c r="G76" s="368"/>
      <c r="H76" s="368"/>
      <c r="I76" s="368"/>
      <c r="J76" s="368"/>
      <c r="K76" s="368"/>
      <c r="L76" s="368"/>
      <c r="M76" s="368"/>
      <c r="N76" s="368"/>
      <c r="O76" s="368"/>
      <c r="P76" s="368"/>
      <c r="Q76" s="368"/>
      <c r="R76" s="368"/>
      <c r="S76" s="368"/>
      <c r="T76" s="368"/>
      <c r="U76" s="331"/>
      <c r="V76" s="331"/>
      <c r="W76" s="331"/>
      <c r="X76" s="368"/>
      <c r="Y76" s="331"/>
      <c r="Z76" s="297"/>
      <c r="AB76" s="325" t="s">
        <v>300</v>
      </c>
      <c r="AC76" s="326" t="s">
        <v>301</v>
      </c>
      <c r="AX76" s="328"/>
      <c r="AZ76" s="328" t="s">
        <v>356</v>
      </c>
      <c r="BA76" s="328" t="s">
        <v>211</v>
      </c>
      <c r="BC76" s="329" t="s">
        <v>307</v>
      </c>
      <c r="BD76" s="329" t="s">
        <v>306</v>
      </c>
      <c r="BE76" s="327">
        <f t="shared" si="5"/>
        <v>0</v>
      </c>
      <c r="BF76" s="327" t="b">
        <f t="shared" si="6"/>
        <v>0</v>
      </c>
      <c r="BG76" s="329"/>
      <c r="BH76" s="329"/>
      <c r="BI76" s="329"/>
      <c r="BJ76" s="329"/>
      <c r="BK76" s="329"/>
      <c r="BL76" s="329"/>
      <c r="BM76" s="329"/>
    </row>
    <row r="77" spans="1:65">
      <c r="A77" s="322"/>
      <c r="B77" s="348" t="s">
        <v>566</v>
      </c>
      <c r="C77" s="372"/>
      <c r="D77" s="373"/>
      <c r="E77" s="348" t="s">
        <v>568</v>
      </c>
      <c r="F77" s="349" t="str">
        <f>IF($F$25="","",IFERROR(VLOOKUP($F$44,$BC$2:$BD$80,2,FALSE),$F$25))</f>
        <v>Kpn I</v>
      </c>
      <c r="G77" s="374" t="str">
        <f>IF($H$25="","","○")</f>
        <v>○</v>
      </c>
      <c r="H77" s="298" t="str">
        <f>IF(G77="☓","",IF($H$25="","",IFERROR(VLOOKUP(H78,$BC$2:$BD$80,2,FALSE),$H$25)))</f>
        <v>BamH I</v>
      </c>
      <c r="I77" s="374" t="str">
        <f>IF($J$25="","","○")</f>
        <v>○</v>
      </c>
      <c r="J77" s="298" t="str">
        <f>IF(I77="☓","",IF($J$25="","",IFERROR(VLOOKUP(J78,$BC$2:$BD$80,2,FALSE),$J$25)))</f>
        <v>EcoR I</v>
      </c>
      <c r="K77" s="374" t="str">
        <f>IF($L$25="","","○")</f>
        <v>○</v>
      </c>
      <c r="L77" s="298" t="str">
        <f>IF(K77="☓","",IF($L$25="","",IFERROR(VLOOKUP(L78,$BC$2:$BD$80,2,FALSE),$L$25)))</f>
        <v>Hind III</v>
      </c>
      <c r="M77" s="374" t="str">
        <f>IF($N$25="","","○")</f>
        <v>○</v>
      </c>
      <c r="N77" s="298" t="str">
        <f>IF(M77="☓","",IF($N$25="","",IFERROR(VLOOKUP(N78,$BC$2:$BD$80,2,FALSE),$N$25)))</f>
        <v>EcoR V</v>
      </c>
      <c r="O77" s="374" t="str">
        <f>IF($P$25="","","○")</f>
        <v>○</v>
      </c>
      <c r="P77" s="298" t="str">
        <f>IF(O77="☓","",IF($P$25="","",IFERROR(VLOOKUP(P78,$BC$2:$BD$80,2,FALSE),$P$25)))</f>
        <v>Ssp I</v>
      </c>
      <c r="Q77" s="374" t="str">
        <f>IF($R$25="","","○")</f>
        <v>○</v>
      </c>
      <c r="R77" s="298" t="str">
        <f>IF(Q77="☓","",IF($R$25="","",IFERROR(VLOOKUP(R78,$BC$2:$BD$80,2,FALSE),$R$25)))</f>
        <v>Kpn I</v>
      </c>
      <c r="S77" s="374" t="str">
        <f>IF($T$25="","","○")</f>
        <v>○</v>
      </c>
      <c r="T77" s="341" t="str">
        <f>IF(S77="☓","",IF($T$25="","",IFERROR(VLOOKUP(T78,$BC$2:$BD$80,2,FALSE),$T$25)))</f>
        <v>Pst I</v>
      </c>
      <c r="U77" s="368"/>
      <c r="V77" s="368"/>
      <c r="W77" s="368"/>
      <c r="X77" s="331"/>
      <c r="Y77" s="331"/>
      <c r="Z77" s="297"/>
      <c r="AB77" s="325" t="s">
        <v>302</v>
      </c>
      <c r="AC77" s="326" t="s">
        <v>303</v>
      </c>
      <c r="AX77" s="328"/>
      <c r="AZ77" s="328" t="s">
        <v>438</v>
      </c>
      <c r="BA77" s="328" t="s">
        <v>211</v>
      </c>
      <c r="BC77" s="329" t="s">
        <v>309</v>
      </c>
      <c r="BD77" s="329" t="s">
        <v>308</v>
      </c>
      <c r="BE77" s="327">
        <f t="shared" si="5"/>
        <v>0</v>
      </c>
      <c r="BF77" s="327" t="b">
        <f t="shared" si="6"/>
        <v>0</v>
      </c>
      <c r="BG77" s="329"/>
      <c r="BH77" s="329"/>
      <c r="BI77" s="329"/>
      <c r="BJ77" s="329"/>
      <c r="BK77" s="329"/>
      <c r="BL77" s="329"/>
      <c r="BM77" s="329"/>
    </row>
    <row r="78" spans="1:65">
      <c r="A78" s="322"/>
      <c r="B78" s="375"/>
      <c r="C78" s="368"/>
      <c r="D78" s="370"/>
      <c r="E78" s="353"/>
      <c r="F78" s="376" t="str">
        <f>IF(AV36="",$F$26,AV36)</f>
        <v>GGTACC</v>
      </c>
      <c r="G78" s="377"/>
      <c r="H78" s="378" t="str">
        <f>IF(G77="☓","",IF($AV$3="",$H$26,$AV$3))</f>
        <v>GGATCC</v>
      </c>
      <c r="I78" s="299"/>
      <c r="J78" s="378" t="str">
        <f>IF(I77="☓","",IF($AV$4="",$J$26,$AV$4))</f>
        <v>GAATTC</v>
      </c>
      <c r="K78" s="299"/>
      <c r="L78" s="378" t="str">
        <f>IF(K77="☓","",IF($AV$5="",$L$26,$AV$5))</f>
        <v>AAGCTT</v>
      </c>
      <c r="M78" s="299"/>
      <c r="N78" s="378" t="str">
        <f>IF(M77="☓","",IF($AV$6="",$N$26,$AV$6))</f>
        <v>GATATC</v>
      </c>
      <c r="O78" s="299"/>
      <c r="P78" s="378" t="str">
        <f>IF(O77="☓","",IF($AV$7="",$P$26,$AV$7))</f>
        <v>AATATT</v>
      </c>
      <c r="Q78" s="299"/>
      <c r="R78" s="378" t="str">
        <f>IF(Q77="☓","",IF($AV$8="",$R$26,$AV$8))</f>
        <v>GGTACC</v>
      </c>
      <c r="S78" s="299"/>
      <c r="T78" s="379" t="str">
        <f>IF(S77="☓","",IF($AV$9="",$T$26,$AV$9))</f>
        <v>CTGCAG</v>
      </c>
      <c r="U78" s="331"/>
      <c r="V78" s="331"/>
      <c r="W78" s="331"/>
      <c r="X78" s="331"/>
      <c r="Y78" s="331"/>
      <c r="Z78" s="297"/>
      <c r="AB78" s="325" t="s">
        <v>304</v>
      </c>
      <c r="AC78" s="326" t="s">
        <v>305</v>
      </c>
      <c r="AX78" s="328"/>
      <c r="AZ78" s="328" t="s">
        <v>501</v>
      </c>
      <c r="BA78" s="328" t="s">
        <v>211</v>
      </c>
      <c r="BC78" s="327" t="s">
        <v>311</v>
      </c>
      <c r="BD78" s="327" t="s">
        <v>310</v>
      </c>
      <c r="BE78" s="327">
        <f t="shared" si="5"/>
        <v>0</v>
      </c>
      <c r="BF78" s="327" t="b">
        <f t="shared" si="6"/>
        <v>0</v>
      </c>
      <c r="BG78" s="329"/>
      <c r="BH78" s="329"/>
      <c r="BI78" s="329"/>
      <c r="BJ78" s="329"/>
      <c r="BK78" s="329"/>
      <c r="BL78" s="329"/>
      <c r="BM78" s="329"/>
    </row>
    <row r="79" spans="1:65">
      <c r="A79" s="322"/>
      <c r="B79" s="353"/>
      <c r="C79" s="322"/>
      <c r="D79" s="297"/>
      <c r="E79" s="374" t="str">
        <f>IF($F$27="","","○")</f>
        <v>○</v>
      </c>
      <c r="F79" s="298" t="str">
        <f>IF(E79="☓","",IF($F$27="","",IFERROR(VLOOKUP(F80,$BC$2:$BD$80,2,FALSE),$F$27)))</f>
        <v>Xho I</v>
      </c>
      <c r="G79" s="374" t="str">
        <f>IF($H$27="","","○")</f>
        <v/>
      </c>
      <c r="H79" s="298" t="str">
        <f>IF(G79="☓","",IF($H$27="","",IFERROR(VLOOKUP(H80,$BC$2:$BD$80,2,FALSE),$H$27)))</f>
        <v/>
      </c>
      <c r="I79" s="374" t="str">
        <f>IF($J$27="","","○")</f>
        <v/>
      </c>
      <c r="J79" s="298" t="str">
        <f>IF(I79="☓","",IF($J$27="","",IFERROR(VLOOKUP(J80,$BC$2:$BD$80,2,FALSE),$J$27)))</f>
        <v/>
      </c>
      <c r="K79" s="374" t="str">
        <f>IF($L$27="","","○")</f>
        <v/>
      </c>
      <c r="L79" s="298" t="str">
        <f>IF(K79="☓","",IF($L$27="","",IFERROR(VLOOKUP(L80,$BC$2:$BD$80,2,FALSE),$L$27)))</f>
        <v/>
      </c>
      <c r="M79" s="374" t="str">
        <f>IF($N$27="","","○")</f>
        <v/>
      </c>
      <c r="N79" s="298" t="str">
        <f>IF(M79="☓","",IF($N$27="","",IFERROR(VLOOKUP(N80,$BC$2:$BD$80,2,FALSE),$N$27)))</f>
        <v/>
      </c>
      <c r="O79" s="374" t="str">
        <f>IF($P$27="","","○")</f>
        <v/>
      </c>
      <c r="P79" s="298" t="str">
        <f>IF(O79="☓","",IF($P$27="","",IFERROR(VLOOKUP(P80,$BC$2:$BD$80,2,FALSE),$P$27)))</f>
        <v/>
      </c>
      <c r="Q79" s="374" t="str">
        <f>IF($R$27="","","○")</f>
        <v/>
      </c>
      <c r="R79" s="298" t="str">
        <f>IF(Q79="☓","",IF($R$27="","",IFERROR(VLOOKUP(R80,$BC$2:$BD$80,2,FALSE),$R$27)))</f>
        <v/>
      </c>
      <c r="S79" s="374" t="str">
        <f>IF($T$27="","","○")</f>
        <v/>
      </c>
      <c r="T79" s="341" t="str">
        <f>IF(S79="☓","",IF($T$27="","",IFERROR(VLOOKUP(T80,$BC$2:$BD$80,2,FALSE),$T$27)))</f>
        <v/>
      </c>
      <c r="U79" s="331"/>
      <c r="V79" s="331"/>
      <c r="W79" s="331"/>
      <c r="X79" s="331"/>
      <c r="Y79" s="331"/>
      <c r="Z79" s="297"/>
      <c r="AB79" s="325" t="s">
        <v>306</v>
      </c>
      <c r="AC79" s="326" t="s">
        <v>307</v>
      </c>
      <c r="AX79" s="328"/>
      <c r="AZ79" s="328" t="s">
        <v>536</v>
      </c>
      <c r="BA79" s="328" t="s">
        <v>211</v>
      </c>
      <c r="BC79" s="327" t="s">
        <v>313</v>
      </c>
      <c r="BD79" s="327" t="s">
        <v>312</v>
      </c>
      <c r="BE79" s="327">
        <f t="shared" si="5"/>
        <v>0</v>
      </c>
      <c r="BF79" s="327" t="b">
        <f t="shared" si="6"/>
        <v>0</v>
      </c>
      <c r="BG79" s="329"/>
      <c r="BH79" s="329"/>
      <c r="BI79" s="329"/>
      <c r="BJ79" s="329"/>
      <c r="BK79" s="329"/>
      <c r="BL79" s="329"/>
      <c r="BM79" s="329"/>
    </row>
    <row r="80" spans="1:65">
      <c r="A80" s="322"/>
      <c r="B80" s="361"/>
      <c r="C80" s="380"/>
      <c r="D80" s="381"/>
      <c r="E80" s="361"/>
      <c r="F80" s="378" t="str">
        <f>IF(E79="☓","",IF($AV$10="",$F$28,$AV$10))</f>
        <v>CTCGAG</v>
      </c>
      <c r="G80" s="299"/>
      <c r="H80" s="378" t="str">
        <f>IF(G79="☓","",IF($AV$11="",$H$28,$AV$11))</f>
        <v/>
      </c>
      <c r="I80" s="299"/>
      <c r="J80" s="378" t="str">
        <f>IF(I79="☓","",IF($AV$12="",$J$28,$AV$12))</f>
        <v/>
      </c>
      <c r="K80" s="299"/>
      <c r="L80" s="378" t="str">
        <f>IF(K79="☓","",IF($AV$13="",$L$28,$AV$13))</f>
        <v/>
      </c>
      <c r="M80" s="299"/>
      <c r="N80" s="378" t="str">
        <f>IF(M79="☓","",IF($AV$14="",UPPER($N$28),$AV$14))</f>
        <v/>
      </c>
      <c r="O80" s="299"/>
      <c r="P80" s="378" t="str">
        <f>IF(O79="☓","",IF($AV$15="",$P$28,$AV$15))</f>
        <v/>
      </c>
      <c r="Q80" s="299"/>
      <c r="R80" s="378" t="str">
        <f>IF(Q79="☓","",IF($AV$16="",$R$28,$AV$16))</f>
        <v/>
      </c>
      <c r="S80" s="299"/>
      <c r="T80" s="379" t="str">
        <f>IF(S79="☓","",IF($AV$17="",$T$28,$AV$17))</f>
        <v/>
      </c>
      <c r="U80" s="331"/>
      <c r="V80" s="331"/>
      <c r="W80" s="331"/>
      <c r="X80" s="331"/>
      <c r="Y80" s="331"/>
      <c r="Z80" s="297"/>
      <c r="AB80" s="325" t="s">
        <v>308</v>
      </c>
      <c r="AC80" s="326" t="s">
        <v>309</v>
      </c>
      <c r="AX80" s="328"/>
      <c r="AZ80" s="328" t="s">
        <v>550</v>
      </c>
      <c r="BA80" s="328" t="s">
        <v>211</v>
      </c>
      <c r="BC80" s="327" t="s">
        <v>315</v>
      </c>
      <c r="BD80" s="327" t="s">
        <v>314</v>
      </c>
      <c r="BE80" s="327">
        <f t="shared" si="5"/>
        <v>1</v>
      </c>
      <c r="BF80" s="327" t="b">
        <f t="shared" si="6"/>
        <v>1</v>
      </c>
      <c r="BG80" s="329"/>
      <c r="BH80" s="329"/>
      <c r="BI80" s="329"/>
      <c r="BJ80" s="329"/>
      <c r="BK80" s="329"/>
      <c r="BL80" s="329"/>
      <c r="BM80" s="329"/>
    </row>
    <row r="81" spans="1:53">
      <c r="A81" s="322"/>
      <c r="B81" s="331" t="s">
        <v>573</v>
      </c>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297"/>
      <c r="AB81" s="325" t="s">
        <v>310</v>
      </c>
      <c r="AC81" s="326" t="s">
        <v>311</v>
      </c>
      <c r="AX81" s="328"/>
      <c r="AZ81" s="328" t="s">
        <v>410</v>
      </c>
      <c r="BA81" s="328" t="s">
        <v>211</v>
      </c>
    </row>
    <row r="82" spans="1:53">
      <c r="A82" s="322"/>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297"/>
      <c r="AB82" s="325" t="s">
        <v>312</v>
      </c>
      <c r="AC82" s="326" t="s">
        <v>313</v>
      </c>
      <c r="AZ82" s="328" t="s">
        <v>357</v>
      </c>
      <c r="BA82" s="328" t="s">
        <v>213</v>
      </c>
    </row>
    <row r="83" spans="1:53">
      <c r="A83" s="421" t="str">
        <f>IF(B83="","","配列長")</f>
        <v/>
      </c>
      <c r="B83" s="422" t="str">
        <f>IF($D$15&gt;=Z83,"NO."&amp;Z83,"")</f>
        <v/>
      </c>
      <c r="C83" s="423"/>
      <c r="D83" s="423"/>
      <c r="E83" s="423"/>
      <c r="F83" s="424"/>
      <c r="G83" s="424"/>
      <c r="H83" s="425"/>
      <c r="I83" s="425"/>
      <c r="J83" s="423"/>
      <c r="K83" s="423"/>
      <c r="L83" s="425"/>
      <c r="M83" s="425"/>
      <c r="N83" s="425"/>
      <c r="O83" s="425"/>
      <c r="P83" s="425"/>
      <c r="Q83" s="425"/>
      <c r="R83" s="425"/>
      <c r="S83" s="425"/>
      <c r="T83" s="425"/>
      <c r="U83" s="425"/>
      <c r="V83" s="425"/>
      <c r="W83" s="425"/>
      <c r="X83" s="425"/>
      <c r="Y83" s="425"/>
      <c r="Z83" s="426">
        <v>4</v>
      </c>
      <c r="AB83" s="382" t="s">
        <v>314</v>
      </c>
      <c r="AC83" s="383" t="s">
        <v>315</v>
      </c>
      <c r="AZ83" s="328" t="s">
        <v>104</v>
      </c>
      <c r="BA83" s="328" t="s">
        <v>213</v>
      </c>
    </row>
    <row r="84" spans="1:53">
      <c r="A84" s="322"/>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297"/>
      <c r="AZ84" s="328" t="s">
        <v>502</v>
      </c>
      <c r="BA84" s="328" t="s">
        <v>213</v>
      </c>
    </row>
    <row r="85" spans="1:53">
      <c r="A85" s="322"/>
      <c r="B85" s="779" t="s">
        <v>133</v>
      </c>
      <c r="C85" s="779"/>
      <c r="D85" s="817" t="str">
        <f>IF(B83="","",$D$18)</f>
        <v/>
      </c>
      <c r="E85" s="817"/>
      <c r="F85" s="817"/>
      <c r="G85" s="331"/>
      <c r="H85" s="331"/>
      <c r="I85" s="331"/>
      <c r="J85" s="331"/>
      <c r="K85" s="331"/>
      <c r="L85" s="331"/>
      <c r="M85" s="331"/>
      <c r="N85" s="331"/>
      <c r="O85" s="331"/>
      <c r="P85" s="331"/>
      <c r="Q85" s="331"/>
      <c r="R85" s="331"/>
      <c r="S85" s="331"/>
      <c r="T85" s="331"/>
      <c r="U85" s="331"/>
      <c r="V85" s="331"/>
      <c r="W85" s="331"/>
      <c r="X85" s="331"/>
      <c r="Y85" s="331"/>
      <c r="Z85" s="297"/>
      <c r="AZ85" s="328" t="s">
        <v>537</v>
      </c>
      <c r="BA85" s="328" t="s">
        <v>213</v>
      </c>
    </row>
    <row r="86" spans="1:53">
      <c r="A86" s="322"/>
      <c r="B86" s="768" t="s">
        <v>2</v>
      </c>
      <c r="C86" s="769"/>
      <c r="D86" s="817"/>
      <c r="E86" s="817"/>
      <c r="F86" s="817"/>
      <c r="G86" s="331"/>
      <c r="H86" s="331"/>
      <c r="I86" s="331"/>
      <c r="J86" s="331"/>
      <c r="K86" s="331"/>
      <c r="L86" s="331"/>
      <c r="M86" s="331"/>
      <c r="N86" s="331"/>
      <c r="O86" s="331"/>
      <c r="P86" s="331"/>
      <c r="Q86" s="331"/>
      <c r="R86" s="331"/>
      <c r="S86" s="331"/>
      <c r="T86" s="331"/>
      <c r="U86" s="331"/>
      <c r="V86" s="331"/>
      <c r="W86" s="331"/>
      <c r="X86" s="331"/>
      <c r="Y86" s="331"/>
      <c r="Z86" s="297"/>
      <c r="AZ86" s="328" t="s">
        <v>358</v>
      </c>
      <c r="BA86" s="328" t="s">
        <v>215</v>
      </c>
    </row>
    <row r="87" spans="1:53">
      <c r="A87" s="322"/>
      <c r="B87" s="768" t="s">
        <v>130</v>
      </c>
      <c r="C87" s="769"/>
      <c r="D87" s="805"/>
      <c r="E87" s="806"/>
      <c r="F87" s="807"/>
      <c r="G87" s="331"/>
      <c r="H87" s="331"/>
      <c r="I87" s="331"/>
      <c r="J87" s="331"/>
      <c r="K87" s="331"/>
      <c r="L87" s="331"/>
      <c r="M87" s="331"/>
      <c r="N87" s="331"/>
      <c r="O87" s="331"/>
      <c r="P87" s="331"/>
      <c r="Q87" s="331"/>
      <c r="R87" s="331"/>
      <c r="S87" s="331"/>
      <c r="T87" s="331"/>
      <c r="U87" s="331"/>
      <c r="V87" s="331"/>
      <c r="W87" s="322"/>
      <c r="X87" s="322"/>
      <c r="Y87" s="331"/>
      <c r="Z87" s="297"/>
      <c r="AZ87" s="328" t="s">
        <v>439</v>
      </c>
      <c r="BA87" s="328" t="s">
        <v>215</v>
      </c>
    </row>
    <row r="88" spans="1:53">
      <c r="A88" s="322"/>
      <c r="B88" s="768" t="s">
        <v>131</v>
      </c>
      <c r="C88" s="769"/>
      <c r="D88" s="805"/>
      <c r="E88" s="806"/>
      <c r="F88" s="807"/>
      <c r="G88" s="331"/>
      <c r="H88" s="331"/>
      <c r="I88" s="331"/>
      <c r="J88" s="331"/>
      <c r="K88" s="331"/>
      <c r="L88" s="331"/>
      <c r="M88" s="331"/>
      <c r="N88" s="331"/>
      <c r="O88" s="331"/>
      <c r="P88" s="331"/>
      <c r="Q88" s="331"/>
      <c r="R88" s="331"/>
      <c r="S88" s="331"/>
      <c r="T88" s="331"/>
      <c r="U88" s="366"/>
      <c r="V88" s="366"/>
      <c r="W88" s="340"/>
      <c r="X88" s="340"/>
      <c r="Y88" s="331"/>
      <c r="Z88" s="297"/>
      <c r="AZ88" s="328" t="s">
        <v>359</v>
      </c>
      <c r="BA88" s="328" t="s">
        <v>217</v>
      </c>
    </row>
    <row r="89" spans="1:53">
      <c r="A89" s="322"/>
      <c r="B89" s="780" t="s">
        <v>571</v>
      </c>
      <c r="C89" s="781"/>
      <c r="D89" s="808"/>
      <c r="E89" s="809"/>
      <c r="F89" s="809"/>
      <c r="G89" s="809"/>
      <c r="H89" s="809"/>
      <c r="I89" s="809"/>
      <c r="J89" s="809"/>
      <c r="K89" s="809"/>
      <c r="L89" s="809"/>
      <c r="M89" s="809"/>
      <c r="N89" s="809"/>
      <c r="O89" s="809"/>
      <c r="P89" s="809"/>
      <c r="Q89" s="809"/>
      <c r="R89" s="809"/>
      <c r="S89" s="809"/>
      <c r="T89" s="810"/>
      <c r="U89" s="367"/>
      <c r="V89" s="367"/>
      <c r="W89" s="340"/>
      <c r="X89" s="340"/>
      <c r="Y89" s="331"/>
      <c r="Z89" s="297"/>
      <c r="AZ89" s="328" t="s">
        <v>440</v>
      </c>
      <c r="BA89" s="328" t="s">
        <v>217</v>
      </c>
    </row>
    <row r="90" spans="1:53">
      <c r="A90" s="368"/>
      <c r="B90" s="782"/>
      <c r="C90" s="783"/>
      <c r="D90" s="811"/>
      <c r="E90" s="812"/>
      <c r="F90" s="812"/>
      <c r="G90" s="812"/>
      <c r="H90" s="812"/>
      <c r="I90" s="812"/>
      <c r="J90" s="812"/>
      <c r="K90" s="812"/>
      <c r="L90" s="812"/>
      <c r="M90" s="812"/>
      <c r="N90" s="812"/>
      <c r="O90" s="812"/>
      <c r="P90" s="812"/>
      <c r="Q90" s="812"/>
      <c r="R90" s="812"/>
      <c r="S90" s="812"/>
      <c r="T90" s="813"/>
      <c r="U90" s="369"/>
      <c r="V90" s="369"/>
      <c r="W90" s="340"/>
      <c r="X90" s="340"/>
      <c r="Y90" s="368"/>
      <c r="Z90" s="370"/>
      <c r="AZ90" s="328" t="s">
        <v>360</v>
      </c>
      <c r="BA90" s="328" t="s">
        <v>219</v>
      </c>
    </row>
    <row r="91" spans="1:53">
      <c r="A91" s="322"/>
      <c r="B91" s="784"/>
      <c r="C91" s="785"/>
      <c r="D91" s="814"/>
      <c r="E91" s="815"/>
      <c r="F91" s="815"/>
      <c r="G91" s="815"/>
      <c r="H91" s="815"/>
      <c r="I91" s="815"/>
      <c r="J91" s="815"/>
      <c r="K91" s="815"/>
      <c r="L91" s="815"/>
      <c r="M91" s="815"/>
      <c r="N91" s="815"/>
      <c r="O91" s="815"/>
      <c r="P91" s="815"/>
      <c r="Q91" s="815"/>
      <c r="R91" s="815"/>
      <c r="S91" s="815"/>
      <c r="T91" s="816"/>
      <c r="U91" s="331"/>
      <c r="V91" s="331"/>
      <c r="W91" s="331"/>
      <c r="X91" s="331"/>
      <c r="Y91" s="331"/>
      <c r="Z91" s="297"/>
      <c r="AZ91" s="328" t="s">
        <v>441</v>
      </c>
      <c r="BA91" s="328" t="s">
        <v>219</v>
      </c>
    </row>
    <row r="92" spans="1:53">
      <c r="A92" s="322"/>
      <c r="B92" s="804" t="s">
        <v>9</v>
      </c>
      <c r="C92" s="804"/>
      <c r="D92" s="331" t="str">
        <f>"5'末端："&amp;""&amp;LEN(D87)&amp;""&amp;"bp"</f>
        <v>5'末端：0bp</v>
      </c>
      <c r="E92" s="331"/>
      <c r="F92" s="331" t="str">
        <f>"3'末端："&amp;""&amp;LEN(D88)&amp;""&amp;"bp"</f>
        <v>3'末端：0bp</v>
      </c>
      <c r="G92" s="331"/>
      <c r="H92" s="331" t="str">
        <f>IF(D89="","コード配列：","コード配列："&amp;'コドン変換用シート (一括)'!AF7&amp;""&amp;"bp ("&amp;'コドン変換用シート (一括)'!AG7&amp;""&amp;"AA)")</f>
        <v>コード配列：</v>
      </c>
      <c r="I92" s="331"/>
      <c r="J92" s="331"/>
      <c r="K92" s="331"/>
      <c r="L92" s="331" t="str">
        <f>IF(D89="","","合計："&amp;LEN(D87)+LEN(D88)+'コドン変換用シート (一括)'!AF6&amp;""&amp;"bp")</f>
        <v/>
      </c>
      <c r="M92" s="331"/>
      <c r="N92" s="331"/>
      <c r="O92" s="331"/>
      <c r="P92" s="331"/>
      <c r="Q92" s="331"/>
      <c r="R92" s="331"/>
      <c r="S92" s="331"/>
      <c r="T92" s="331"/>
      <c r="U92" s="368"/>
      <c r="V92" s="368"/>
      <c r="W92" s="368"/>
      <c r="X92" s="331"/>
      <c r="Y92" s="331"/>
      <c r="Z92" s="297"/>
      <c r="AZ92" s="328" t="s">
        <v>361</v>
      </c>
      <c r="BA92" s="328" t="s">
        <v>221</v>
      </c>
    </row>
    <row r="93" spans="1:53">
      <c r="A93" s="322"/>
      <c r="B93" s="368"/>
      <c r="C93" s="368"/>
      <c r="D93" s="368"/>
      <c r="E93" s="368"/>
      <c r="F93" s="368"/>
      <c r="G93" s="368"/>
      <c r="H93" s="368"/>
      <c r="I93" s="368"/>
      <c r="J93" s="368"/>
      <c r="K93" s="368"/>
      <c r="L93" s="368"/>
      <c r="M93" s="368"/>
      <c r="N93" s="368"/>
      <c r="O93" s="368"/>
      <c r="P93" s="368"/>
      <c r="Q93" s="368"/>
      <c r="R93" s="368"/>
      <c r="S93" s="368"/>
      <c r="T93" s="368"/>
      <c r="U93" s="331"/>
      <c r="V93" s="331"/>
      <c r="W93" s="331"/>
      <c r="X93" s="368"/>
      <c r="Y93" s="331"/>
      <c r="Z93" s="297"/>
      <c r="AZ93" s="328" t="s">
        <v>442</v>
      </c>
      <c r="BA93" s="328" t="s">
        <v>221</v>
      </c>
    </row>
    <row r="94" spans="1:53">
      <c r="A94" s="322"/>
      <c r="B94" s="348" t="s">
        <v>566</v>
      </c>
      <c r="C94" s="372"/>
      <c r="D94" s="373"/>
      <c r="E94" s="348" t="s">
        <v>568</v>
      </c>
      <c r="F94" s="349" t="str">
        <f>IF($F$25="","",IFERROR(VLOOKUP($F$44,$BC$2:$BD$80,2,FALSE),$F$25))</f>
        <v>Kpn I</v>
      </c>
      <c r="G94" s="374" t="str">
        <f>IF($H$25="","","○")</f>
        <v>○</v>
      </c>
      <c r="H94" s="298" t="str">
        <f>IF(G94="☓","",IF($H$25="","",IFERROR(VLOOKUP(H95,$BC$2:$BD$80,2,FALSE),$H$25)))</f>
        <v>BamH I</v>
      </c>
      <c r="I94" s="374" t="str">
        <f>IF($J$25="","","○")</f>
        <v>○</v>
      </c>
      <c r="J94" s="298" t="str">
        <f>IF(I94="☓","",IF($J$25="","",IFERROR(VLOOKUP(J95,$BC$2:$BD$80,2,FALSE),$J$25)))</f>
        <v>EcoR I</v>
      </c>
      <c r="K94" s="374" t="str">
        <f>IF($L$25="","","○")</f>
        <v>○</v>
      </c>
      <c r="L94" s="298" t="str">
        <f>IF(K94="☓","",IF($L$25="","",IFERROR(VLOOKUP(L95,$BC$2:$BD$80,2,FALSE),$L$25)))</f>
        <v>Hind III</v>
      </c>
      <c r="M94" s="374" t="str">
        <f>IF($N$25="","","○")</f>
        <v>○</v>
      </c>
      <c r="N94" s="298" t="str">
        <f>IF(M94="☓","",IF($N$25="","",IFERROR(VLOOKUP(N95,$BC$2:$BD$80,2,FALSE),$N$25)))</f>
        <v>EcoR V</v>
      </c>
      <c r="O94" s="374" t="str">
        <f>IF($P$25="","","○")</f>
        <v>○</v>
      </c>
      <c r="P94" s="298" t="str">
        <f>IF(O94="☓","",IF($P$25="","",IFERROR(VLOOKUP(P95,$BC$2:$BD$80,2,FALSE),$P$25)))</f>
        <v>Ssp I</v>
      </c>
      <c r="Q94" s="374" t="str">
        <f>IF($R$25="","","○")</f>
        <v>○</v>
      </c>
      <c r="R94" s="298" t="str">
        <f>IF(Q94="☓","",IF($R$25="","",IFERROR(VLOOKUP(R95,$BC$2:$BD$80,2,FALSE),$R$25)))</f>
        <v>Kpn I</v>
      </c>
      <c r="S94" s="374" t="str">
        <f>IF($T$25="","","○")</f>
        <v>○</v>
      </c>
      <c r="T94" s="341" t="str">
        <f>IF(S94="☓","",IF($T$25="","",IFERROR(VLOOKUP(T95,$BC$2:$BD$80,2,FALSE),$T$25)))</f>
        <v>Pst I</v>
      </c>
      <c r="U94" s="368"/>
      <c r="V94" s="368"/>
      <c r="W94" s="368"/>
      <c r="X94" s="331"/>
      <c r="Y94" s="331"/>
      <c r="Z94" s="297"/>
      <c r="AZ94" s="328" t="s">
        <v>362</v>
      </c>
      <c r="BA94" s="328" t="s">
        <v>223</v>
      </c>
    </row>
    <row r="95" spans="1:53">
      <c r="A95" s="322"/>
      <c r="B95" s="375"/>
      <c r="C95" s="368"/>
      <c r="D95" s="370"/>
      <c r="E95" s="353"/>
      <c r="F95" s="376" t="str">
        <f>IF(AV53="",$F$26,AV53)</f>
        <v>GGTACC</v>
      </c>
      <c r="G95" s="377"/>
      <c r="H95" s="378" t="str">
        <f>IF(G94="☓","",IF($AV$3="",$H$26,$AV$3))</f>
        <v>GGATCC</v>
      </c>
      <c r="I95" s="299"/>
      <c r="J95" s="378" t="str">
        <f>IF(I94="☓","",IF($AV$4="",$J$26,$AV$4))</f>
        <v>GAATTC</v>
      </c>
      <c r="K95" s="299"/>
      <c r="L95" s="378" t="str">
        <f>IF(K94="☓","",IF($AV$5="",$L$26,$AV$5))</f>
        <v>AAGCTT</v>
      </c>
      <c r="M95" s="299"/>
      <c r="N95" s="378" t="str">
        <f>IF(M94="☓","",IF($AV$6="",$N$26,$AV$6))</f>
        <v>GATATC</v>
      </c>
      <c r="O95" s="299"/>
      <c r="P95" s="378" t="str">
        <f>IF(O94="☓","",IF($AV$7="",$P$26,$AV$7))</f>
        <v>AATATT</v>
      </c>
      <c r="Q95" s="299"/>
      <c r="R95" s="378" t="str">
        <f>IF(Q94="☓","",IF($AV$8="",$R$26,$AV$8))</f>
        <v>GGTACC</v>
      </c>
      <c r="S95" s="299"/>
      <c r="T95" s="379" t="str">
        <f>IF(S94="☓","",IF($AV$9="",$T$26,$AV$9))</f>
        <v>CTGCAG</v>
      </c>
      <c r="U95" s="331"/>
      <c r="V95" s="331"/>
      <c r="W95" s="331"/>
      <c r="X95" s="331"/>
      <c r="Y95" s="331"/>
      <c r="Z95" s="297"/>
      <c r="AZ95" s="328" t="s">
        <v>363</v>
      </c>
      <c r="BA95" s="328" t="s">
        <v>225</v>
      </c>
    </row>
    <row r="96" spans="1:53">
      <c r="A96" s="322"/>
      <c r="B96" s="353"/>
      <c r="C96" s="322"/>
      <c r="D96" s="297"/>
      <c r="E96" s="374" t="str">
        <f>IF($F$27="","","○")</f>
        <v>○</v>
      </c>
      <c r="F96" s="298" t="str">
        <f>IF(E96="☓","",IF($F$27="","",IFERROR(VLOOKUP(F97,$BC$2:$BD$80,2,FALSE),$F$27)))</f>
        <v>Xho I</v>
      </c>
      <c r="G96" s="374" t="str">
        <f>IF($H$27="","","○")</f>
        <v/>
      </c>
      <c r="H96" s="298" t="str">
        <f>IF(G96="☓","",IF($H$27="","",IFERROR(VLOOKUP(H97,$BC$2:$BD$80,2,FALSE),$H$27)))</f>
        <v/>
      </c>
      <c r="I96" s="374" t="str">
        <f>IF($J$27="","","○")</f>
        <v/>
      </c>
      <c r="J96" s="298" t="str">
        <f>IF(I96="☓","",IF($J$27="","",IFERROR(VLOOKUP(J97,$BC$2:$BD$80,2,FALSE),$J$27)))</f>
        <v/>
      </c>
      <c r="K96" s="374" t="str">
        <f>IF($L$27="","","○")</f>
        <v/>
      </c>
      <c r="L96" s="298" t="str">
        <f>IF(K96="☓","",IF($L$27="","",IFERROR(VLOOKUP(L97,$BC$2:$BD$80,2,FALSE),$L$27)))</f>
        <v/>
      </c>
      <c r="M96" s="374" t="str">
        <f>IF($N$27="","","○")</f>
        <v/>
      </c>
      <c r="N96" s="298" t="str">
        <f>IF(M96="☓","",IF($N$27="","",IFERROR(VLOOKUP(N97,$BC$2:$BD$80,2,FALSE),$N$27)))</f>
        <v/>
      </c>
      <c r="O96" s="374" t="str">
        <f>IF($P$27="","","○")</f>
        <v/>
      </c>
      <c r="P96" s="298" t="str">
        <f>IF(O96="☓","",IF($P$27="","",IFERROR(VLOOKUP(P97,$BC$2:$BD$80,2,FALSE),$P$27)))</f>
        <v/>
      </c>
      <c r="Q96" s="374" t="str">
        <f>IF($R$27="","","○")</f>
        <v/>
      </c>
      <c r="R96" s="298" t="str">
        <f>IF(Q96="☓","",IF($R$27="","",IFERROR(VLOOKUP(R97,$BC$2:$BD$80,2,FALSE),$R$27)))</f>
        <v/>
      </c>
      <c r="S96" s="374" t="str">
        <f>IF($T$27="","","○")</f>
        <v/>
      </c>
      <c r="T96" s="341" t="str">
        <f>IF(S96="☓","",IF($T$27="","",IFERROR(VLOOKUP(T97,$BC$2:$BD$80,2,FALSE),$T$27)))</f>
        <v/>
      </c>
      <c r="U96" s="331"/>
      <c r="V96" s="331"/>
      <c r="W96" s="331"/>
      <c r="X96" s="331"/>
      <c r="Y96" s="331"/>
      <c r="Z96" s="297"/>
      <c r="AZ96" s="328" t="s">
        <v>364</v>
      </c>
      <c r="BA96" s="328" t="s">
        <v>227</v>
      </c>
    </row>
    <row r="97" spans="1:53">
      <c r="A97" s="322"/>
      <c r="B97" s="361"/>
      <c r="C97" s="380"/>
      <c r="D97" s="381"/>
      <c r="E97" s="361"/>
      <c r="F97" s="378" t="str">
        <f>IF(E96="☓","",IF($AV$10="",$F$28,$AV$10))</f>
        <v>CTCGAG</v>
      </c>
      <c r="G97" s="299"/>
      <c r="H97" s="378" t="str">
        <f>IF(G96="☓","",IF($AV$11="",$H$28,$AV$11))</f>
        <v/>
      </c>
      <c r="I97" s="299"/>
      <c r="J97" s="378" t="str">
        <f>IF(I96="☓","",IF($AV$12="",$J$28,$AV$12))</f>
        <v/>
      </c>
      <c r="K97" s="299"/>
      <c r="L97" s="378" t="str">
        <f>IF(K96="☓","",IF($AV$13="",$L$28,$AV$13))</f>
        <v/>
      </c>
      <c r="M97" s="299"/>
      <c r="N97" s="378" t="str">
        <f>IF(M96="☓","",IF($AV$14="",UPPER($N$28),$AV$14))</f>
        <v/>
      </c>
      <c r="O97" s="299"/>
      <c r="P97" s="378" t="str">
        <f>IF(O96="☓","",IF($AV$15="",$P$28,$AV$15))</f>
        <v/>
      </c>
      <c r="Q97" s="299"/>
      <c r="R97" s="378" t="str">
        <f>IF(Q96="☓","",IF($AV$16="",$R$28,$AV$16))</f>
        <v/>
      </c>
      <c r="S97" s="299"/>
      <c r="T97" s="379" t="str">
        <f>IF(S96="☓","",IF($AV$17="",$T$28,$AV$17))</f>
        <v/>
      </c>
      <c r="U97" s="331"/>
      <c r="V97" s="331"/>
      <c r="W97" s="331"/>
      <c r="X97" s="331"/>
      <c r="Y97" s="331"/>
      <c r="Z97" s="297"/>
      <c r="AZ97" s="328" t="s">
        <v>443</v>
      </c>
      <c r="BA97" s="328" t="s">
        <v>227</v>
      </c>
    </row>
    <row r="98" spans="1:53">
      <c r="A98" s="322"/>
      <c r="B98" s="331" t="s">
        <v>573</v>
      </c>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297"/>
      <c r="AZ98" s="328" t="s">
        <v>503</v>
      </c>
      <c r="BA98" s="328" t="s">
        <v>227</v>
      </c>
    </row>
    <row r="99" spans="1:53">
      <c r="A99" s="322"/>
      <c r="B99" s="331"/>
      <c r="C99" s="331"/>
      <c r="D99" s="331"/>
      <c r="E99" s="331"/>
      <c r="F99" s="331"/>
      <c r="G99" s="331"/>
      <c r="H99" s="331"/>
      <c r="I99" s="331"/>
      <c r="J99" s="331"/>
      <c r="K99" s="331"/>
      <c r="L99" s="331"/>
      <c r="M99" s="331"/>
      <c r="N99" s="331"/>
      <c r="O99" s="331"/>
      <c r="P99" s="331"/>
      <c r="Q99" s="331"/>
      <c r="R99" s="331"/>
      <c r="S99" s="331"/>
      <c r="T99" s="331"/>
      <c r="U99" s="331"/>
      <c r="V99" s="331"/>
      <c r="W99" s="331"/>
      <c r="X99" s="331"/>
      <c r="Y99" s="331"/>
      <c r="Z99" s="297"/>
      <c r="AZ99" s="328" t="s">
        <v>538</v>
      </c>
      <c r="BA99" s="328" t="s">
        <v>227</v>
      </c>
    </row>
    <row r="100" spans="1:53">
      <c r="A100" s="421" t="str">
        <f>IF(B100="","","配列長")</f>
        <v/>
      </c>
      <c r="B100" s="422" t="str">
        <f>IF($D$15&gt;=Z100,"NO."&amp;Z100,"")</f>
        <v/>
      </c>
      <c r="C100" s="423"/>
      <c r="D100" s="423"/>
      <c r="E100" s="423"/>
      <c r="F100" s="424"/>
      <c r="G100" s="424"/>
      <c r="H100" s="425"/>
      <c r="I100" s="425"/>
      <c r="J100" s="423"/>
      <c r="K100" s="423"/>
      <c r="L100" s="425"/>
      <c r="M100" s="425"/>
      <c r="N100" s="425"/>
      <c r="O100" s="425"/>
      <c r="P100" s="425"/>
      <c r="Q100" s="425"/>
      <c r="R100" s="425"/>
      <c r="S100" s="425"/>
      <c r="T100" s="425"/>
      <c r="U100" s="425"/>
      <c r="V100" s="425"/>
      <c r="W100" s="425"/>
      <c r="X100" s="425"/>
      <c r="Y100" s="425"/>
      <c r="Z100" s="426">
        <v>5</v>
      </c>
      <c r="AZ100" s="328" t="s">
        <v>365</v>
      </c>
      <c r="BA100" s="328" t="s">
        <v>229</v>
      </c>
    </row>
    <row r="101" spans="1:53">
      <c r="A101" s="322"/>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297"/>
      <c r="AZ101" s="328" t="s">
        <v>504</v>
      </c>
      <c r="BA101" s="328" t="s">
        <v>229</v>
      </c>
    </row>
    <row r="102" spans="1:53">
      <c r="A102" s="322"/>
      <c r="B102" s="779" t="s">
        <v>133</v>
      </c>
      <c r="C102" s="779"/>
      <c r="D102" s="817" t="str">
        <f>IF(B100="","",$D$18)</f>
        <v/>
      </c>
      <c r="E102" s="817"/>
      <c r="F102" s="817"/>
      <c r="G102" s="331"/>
      <c r="H102" s="331"/>
      <c r="I102" s="331"/>
      <c r="J102" s="331"/>
      <c r="K102" s="331"/>
      <c r="L102" s="331"/>
      <c r="M102" s="331"/>
      <c r="N102" s="331"/>
      <c r="O102" s="331"/>
      <c r="P102" s="331"/>
      <c r="Q102" s="331"/>
      <c r="R102" s="331"/>
      <c r="S102" s="331"/>
      <c r="T102" s="331"/>
      <c r="U102" s="331"/>
      <c r="V102" s="331"/>
      <c r="W102" s="331"/>
      <c r="X102" s="331"/>
      <c r="Y102" s="331"/>
      <c r="Z102" s="297"/>
      <c r="AZ102" s="328" t="s">
        <v>444</v>
      </c>
      <c r="BA102" s="328" t="s">
        <v>229</v>
      </c>
    </row>
    <row r="103" spans="1:53">
      <c r="A103" s="322"/>
      <c r="B103" s="768" t="s">
        <v>2</v>
      </c>
      <c r="C103" s="769"/>
      <c r="D103" s="817"/>
      <c r="E103" s="817"/>
      <c r="F103" s="817"/>
      <c r="G103" s="331"/>
      <c r="H103" s="331"/>
      <c r="I103" s="331"/>
      <c r="J103" s="331"/>
      <c r="K103" s="331"/>
      <c r="L103" s="331"/>
      <c r="M103" s="331"/>
      <c r="N103" s="331"/>
      <c r="O103" s="331"/>
      <c r="P103" s="331"/>
      <c r="Q103" s="331"/>
      <c r="R103" s="331"/>
      <c r="S103" s="331"/>
      <c r="T103" s="331"/>
      <c r="U103" s="331"/>
      <c r="V103" s="331"/>
      <c r="W103" s="331"/>
      <c r="X103" s="331"/>
      <c r="Y103" s="331"/>
      <c r="Z103" s="297"/>
      <c r="AZ103" s="328" t="s">
        <v>366</v>
      </c>
      <c r="BA103" s="328" t="s">
        <v>231</v>
      </c>
    </row>
    <row r="104" spans="1:53">
      <c r="A104" s="322"/>
      <c r="B104" s="768" t="s">
        <v>130</v>
      </c>
      <c r="C104" s="769"/>
      <c r="D104" s="805"/>
      <c r="E104" s="806"/>
      <c r="F104" s="807"/>
      <c r="G104" s="331"/>
      <c r="H104" s="331"/>
      <c r="I104" s="331"/>
      <c r="J104" s="331"/>
      <c r="K104" s="331"/>
      <c r="L104" s="331"/>
      <c r="M104" s="331"/>
      <c r="N104" s="331"/>
      <c r="O104" s="331"/>
      <c r="P104" s="331"/>
      <c r="Q104" s="331"/>
      <c r="R104" s="331"/>
      <c r="S104" s="331"/>
      <c r="T104" s="331"/>
      <c r="U104" s="331"/>
      <c r="V104" s="331"/>
      <c r="W104" s="322"/>
      <c r="X104" s="322"/>
      <c r="Y104" s="331"/>
      <c r="Z104" s="297"/>
      <c r="AZ104" s="328" t="s">
        <v>505</v>
      </c>
      <c r="BA104" s="328" t="s">
        <v>231</v>
      </c>
    </row>
    <row r="105" spans="1:53">
      <c r="A105" s="322"/>
      <c r="B105" s="768" t="s">
        <v>131</v>
      </c>
      <c r="C105" s="769"/>
      <c r="D105" s="805"/>
      <c r="E105" s="806"/>
      <c r="F105" s="807"/>
      <c r="G105" s="331"/>
      <c r="H105" s="331"/>
      <c r="I105" s="331"/>
      <c r="J105" s="331"/>
      <c r="K105" s="331"/>
      <c r="L105" s="331"/>
      <c r="M105" s="331"/>
      <c r="N105" s="331"/>
      <c r="O105" s="331"/>
      <c r="P105" s="331"/>
      <c r="Q105" s="331"/>
      <c r="R105" s="331"/>
      <c r="S105" s="331"/>
      <c r="T105" s="331"/>
      <c r="U105" s="366"/>
      <c r="V105" s="366"/>
      <c r="W105" s="340"/>
      <c r="X105" s="340"/>
      <c r="Y105" s="331"/>
      <c r="Z105" s="297"/>
      <c r="AZ105" s="328" t="s">
        <v>445</v>
      </c>
      <c r="BA105" s="328" t="s">
        <v>231</v>
      </c>
    </row>
    <row r="106" spans="1:53">
      <c r="A106" s="322"/>
      <c r="B106" s="780" t="s">
        <v>571</v>
      </c>
      <c r="C106" s="781"/>
      <c r="D106" s="808"/>
      <c r="E106" s="809"/>
      <c r="F106" s="809"/>
      <c r="G106" s="809"/>
      <c r="H106" s="809"/>
      <c r="I106" s="809"/>
      <c r="J106" s="809"/>
      <c r="K106" s="809"/>
      <c r="L106" s="809"/>
      <c r="M106" s="809"/>
      <c r="N106" s="809"/>
      <c r="O106" s="809"/>
      <c r="P106" s="809"/>
      <c r="Q106" s="809"/>
      <c r="R106" s="809"/>
      <c r="S106" s="809"/>
      <c r="T106" s="810"/>
      <c r="U106" s="367"/>
      <c r="V106" s="367"/>
      <c r="W106" s="340"/>
      <c r="X106" s="340"/>
      <c r="Y106" s="331"/>
      <c r="Z106" s="297"/>
      <c r="AZ106" s="328" t="s">
        <v>367</v>
      </c>
      <c r="BA106" s="328" t="s">
        <v>233</v>
      </c>
    </row>
    <row r="107" spans="1:53">
      <c r="A107" s="368"/>
      <c r="B107" s="782"/>
      <c r="C107" s="783"/>
      <c r="D107" s="811"/>
      <c r="E107" s="812"/>
      <c r="F107" s="812"/>
      <c r="G107" s="812"/>
      <c r="H107" s="812"/>
      <c r="I107" s="812"/>
      <c r="J107" s="812"/>
      <c r="K107" s="812"/>
      <c r="L107" s="812"/>
      <c r="M107" s="812"/>
      <c r="N107" s="812"/>
      <c r="O107" s="812"/>
      <c r="P107" s="812"/>
      <c r="Q107" s="812"/>
      <c r="R107" s="812"/>
      <c r="S107" s="812"/>
      <c r="T107" s="813"/>
      <c r="U107" s="369"/>
      <c r="V107" s="369"/>
      <c r="W107" s="340"/>
      <c r="X107" s="340"/>
      <c r="Y107" s="368"/>
      <c r="Z107" s="370"/>
      <c r="AZ107" s="328" t="s">
        <v>506</v>
      </c>
      <c r="BA107" s="328" t="s">
        <v>233</v>
      </c>
    </row>
    <row r="108" spans="1:53">
      <c r="A108" s="322"/>
      <c r="B108" s="784"/>
      <c r="C108" s="785"/>
      <c r="D108" s="814"/>
      <c r="E108" s="815"/>
      <c r="F108" s="815"/>
      <c r="G108" s="815"/>
      <c r="H108" s="815"/>
      <c r="I108" s="815"/>
      <c r="J108" s="815"/>
      <c r="K108" s="815"/>
      <c r="L108" s="815"/>
      <c r="M108" s="815"/>
      <c r="N108" s="815"/>
      <c r="O108" s="815"/>
      <c r="P108" s="815"/>
      <c r="Q108" s="815"/>
      <c r="R108" s="815"/>
      <c r="S108" s="815"/>
      <c r="T108" s="816"/>
      <c r="U108" s="331"/>
      <c r="V108" s="331"/>
      <c r="W108" s="331"/>
      <c r="X108" s="331"/>
      <c r="Y108" s="331"/>
      <c r="Z108" s="297"/>
      <c r="AZ108" s="328" t="s">
        <v>446</v>
      </c>
      <c r="BA108" s="328" t="s">
        <v>233</v>
      </c>
    </row>
    <row r="109" spans="1:53">
      <c r="A109" s="322"/>
      <c r="B109" s="804" t="s">
        <v>9</v>
      </c>
      <c r="C109" s="804"/>
      <c r="D109" s="331" t="str">
        <f>"5'末端："&amp;""&amp;LEN(D104)&amp;""&amp;"bp"</f>
        <v>5'末端：0bp</v>
      </c>
      <c r="E109" s="331"/>
      <c r="F109" s="331" t="str">
        <f>"3'末端："&amp;""&amp;LEN(D105)&amp;""&amp;"bp"</f>
        <v>3'末端：0bp</v>
      </c>
      <c r="G109" s="331"/>
      <c r="H109" s="331" t="str">
        <f>IF(D106="","コード配列：","コード配列："&amp;'コドン変換用シート (一括)'!AF8&amp;""&amp;"bp ("&amp;'コドン変換用シート (一括)'!AG8&amp;""&amp;"AA)")</f>
        <v>コード配列：</v>
      </c>
      <c r="I109" s="331"/>
      <c r="J109" s="331"/>
      <c r="K109" s="331"/>
      <c r="L109" s="331" t="str">
        <f>IFERROR("合計："&amp;LEN(D104)+LEN(D105)+'コドン変換用シート (一括)'!AF8&amp;""&amp;"bp","")</f>
        <v/>
      </c>
      <c r="M109" s="331"/>
      <c r="N109" s="331"/>
      <c r="O109" s="331"/>
      <c r="P109" s="331"/>
      <c r="Q109" s="331"/>
      <c r="R109" s="331"/>
      <c r="S109" s="331"/>
      <c r="T109" s="331"/>
      <c r="U109" s="368"/>
      <c r="V109" s="368"/>
      <c r="W109" s="368"/>
      <c r="X109" s="331"/>
      <c r="Y109" s="331"/>
      <c r="Z109" s="297"/>
      <c r="AZ109" s="328" t="s">
        <v>368</v>
      </c>
      <c r="BA109" s="328" t="s">
        <v>235</v>
      </c>
    </row>
    <row r="110" spans="1:53">
      <c r="A110" s="322"/>
      <c r="B110" s="368"/>
      <c r="C110" s="368"/>
      <c r="D110" s="368"/>
      <c r="E110" s="368"/>
      <c r="F110" s="368"/>
      <c r="G110" s="368"/>
      <c r="H110" s="368"/>
      <c r="I110" s="368"/>
      <c r="J110" s="368"/>
      <c r="K110" s="368"/>
      <c r="L110" s="368"/>
      <c r="M110" s="368"/>
      <c r="N110" s="368"/>
      <c r="O110" s="368"/>
      <c r="P110" s="368"/>
      <c r="Q110" s="368"/>
      <c r="R110" s="368"/>
      <c r="S110" s="368"/>
      <c r="T110" s="368"/>
      <c r="U110" s="331"/>
      <c r="V110" s="331"/>
      <c r="W110" s="331"/>
      <c r="X110" s="368"/>
      <c r="Y110" s="331"/>
      <c r="Z110" s="297"/>
      <c r="AZ110" s="328" t="s">
        <v>539</v>
      </c>
      <c r="BA110" s="328" t="s">
        <v>235</v>
      </c>
    </row>
    <row r="111" spans="1:53">
      <c r="A111" s="322"/>
      <c r="B111" s="348" t="s">
        <v>566</v>
      </c>
      <c r="C111" s="372"/>
      <c r="D111" s="373"/>
      <c r="E111" s="348" t="s">
        <v>568</v>
      </c>
      <c r="F111" s="349" t="str">
        <f>IF($F$25="","",IFERROR(VLOOKUP($F$44,$BC$2:$BD$80,2,FALSE),$F$25))</f>
        <v>Kpn I</v>
      </c>
      <c r="G111" s="374" t="str">
        <f>IF($H$25="","","○")</f>
        <v>○</v>
      </c>
      <c r="H111" s="298" t="str">
        <f>IF(G111="☓","",IF($H$25="","",IFERROR(VLOOKUP(H112,$BC$2:$BD$80,2,FALSE),$H$25)))</f>
        <v>BamH I</v>
      </c>
      <c r="I111" s="374" t="str">
        <f>IF($J$25="","","○")</f>
        <v>○</v>
      </c>
      <c r="J111" s="298" t="str">
        <f>IF(I111="☓","",IF($J$25="","",IFERROR(VLOOKUP(J112,$BC$2:$BD$80,2,FALSE),$J$25)))</f>
        <v>EcoR I</v>
      </c>
      <c r="K111" s="374" t="str">
        <f>IF($L$25="","","○")</f>
        <v>○</v>
      </c>
      <c r="L111" s="298" t="str">
        <f>IF(K111="☓","",IF($L$25="","",IFERROR(VLOOKUP(L112,$BC$2:$BD$80,2,FALSE),$L$25)))</f>
        <v>Hind III</v>
      </c>
      <c r="M111" s="374" t="str">
        <f>IF($N$25="","","○")</f>
        <v>○</v>
      </c>
      <c r="N111" s="298" t="str">
        <f>IF(M111="☓","",IF($N$25="","",IFERROR(VLOOKUP(N112,$BC$2:$BD$80,2,FALSE),$N$25)))</f>
        <v>EcoR V</v>
      </c>
      <c r="O111" s="374" t="str">
        <f>IF($P$25="","","○")</f>
        <v>○</v>
      </c>
      <c r="P111" s="298" t="str">
        <f>IF(O111="☓","",IF($P$25="","",IFERROR(VLOOKUP(P112,$BC$2:$BD$80,2,FALSE),$P$25)))</f>
        <v>Ssp I</v>
      </c>
      <c r="Q111" s="374" t="str">
        <f>IF($R$25="","","○")</f>
        <v>○</v>
      </c>
      <c r="R111" s="298" t="str">
        <f>IF(Q111="☓","",IF($R$25="","",IFERROR(VLOOKUP(R112,$BC$2:$BD$80,2,FALSE),$R$25)))</f>
        <v>Kpn I</v>
      </c>
      <c r="S111" s="374" t="str">
        <f>IF($T$25="","","○")</f>
        <v>○</v>
      </c>
      <c r="T111" s="341" t="str">
        <f>IF(S111="☓","",IF($T$25="","",IFERROR(VLOOKUP(T112,$BC$2:$BD$80,2,FALSE),$T$25)))</f>
        <v>Pst I</v>
      </c>
      <c r="U111" s="368"/>
      <c r="V111" s="368"/>
      <c r="W111" s="368"/>
      <c r="X111" s="331"/>
      <c r="Y111" s="331"/>
      <c r="Z111" s="297"/>
      <c r="AZ111" s="328" t="s">
        <v>507</v>
      </c>
      <c r="BA111" s="328" t="s">
        <v>235</v>
      </c>
    </row>
    <row r="112" spans="1:53">
      <c r="A112" s="322"/>
      <c r="B112" s="375"/>
      <c r="C112" s="368"/>
      <c r="D112" s="370"/>
      <c r="E112" s="353"/>
      <c r="F112" s="376" t="str">
        <f>IF(AV70="",$F$26,AV70)</f>
        <v>GGTACC</v>
      </c>
      <c r="G112" s="377"/>
      <c r="H112" s="378" t="str">
        <f>IF(G111="☓","",IF($AV$3="",$H$26,$AV$3))</f>
        <v>GGATCC</v>
      </c>
      <c r="I112" s="299"/>
      <c r="J112" s="378" t="str">
        <f>IF(I111="☓","",IF($AV$4="",$J$26,$AV$4))</f>
        <v>GAATTC</v>
      </c>
      <c r="K112" s="299"/>
      <c r="L112" s="378" t="str">
        <f>IF(K111="☓","",IF($AV$5="",$L$26,$AV$5))</f>
        <v>AAGCTT</v>
      </c>
      <c r="M112" s="299"/>
      <c r="N112" s="378" t="str">
        <f>IF(M111="☓","",IF($AV$6="",$N$26,$AV$6))</f>
        <v>GATATC</v>
      </c>
      <c r="O112" s="299"/>
      <c r="P112" s="378" t="str">
        <f>IF(O111="☓","",IF($AV$7="",$P$26,$AV$7))</f>
        <v>AATATT</v>
      </c>
      <c r="Q112" s="299"/>
      <c r="R112" s="378" t="str">
        <f>IF(Q111="☓","",IF($AV$8="",$R$26,$AV$8))</f>
        <v>GGTACC</v>
      </c>
      <c r="S112" s="299"/>
      <c r="T112" s="379" t="str">
        <f>IF(S111="☓","",IF($AV$9="",$T$26,$AV$9))</f>
        <v>CTGCAG</v>
      </c>
      <c r="U112" s="331"/>
      <c r="V112" s="331"/>
      <c r="W112" s="331"/>
      <c r="X112" s="331"/>
      <c r="Y112" s="331"/>
      <c r="Z112" s="297"/>
      <c r="AZ112" s="328" t="s">
        <v>447</v>
      </c>
      <c r="BA112" s="328" t="s">
        <v>235</v>
      </c>
    </row>
    <row r="113" spans="1:53">
      <c r="A113" s="322"/>
      <c r="B113" s="353"/>
      <c r="C113" s="322"/>
      <c r="D113" s="297"/>
      <c r="E113" s="374" t="str">
        <f>IF($F$27="","","○")</f>
        <v>○</v>
      </c>
      <c r="F113" s="298" t="str">
        <f>IF(E113="☓","",IF($F$27="","",IFERROR(VLOOKUP(F114,$BC$2:$BD$80,2,FALSE),$F$27)))</f>
        <v>Xho I</v>
      </c>
      <c r="G113" s="374" t="str">
        <f>IF($H$27="","","○")</f>
        <v/>
      </c>
      <c r="H113" s="298" t="str">
        <f>IF(G113="☓","",IF($H$27="","",IFERROR(VLOOKUP(H114,$BC$2:$BD$80,2,FALSE),$H$27)))</f>
        <v/>
      </c>
      <c r="I113" s="374" t="str">
        <f>IF($J$27="","","○")</f>
        <v/>
      </c>
      <c r="J113" s="298" t="str">
        <f>IF(I113="☓","",IF($J$27="","",IFERROR(VLOOKUP(J114,$BC$2:$BD$80,2,FALSE),$J$27)))</f>
        <v/>
      </c>
      <c r="K113" s="374" t="str">
        <f>IF($L$27="","","○")</f>
        <v/>
      </c>
      <c r="L113" s="298" t="str">
        <f>IF(K113="☓","",IF($L$27="","",IFERROR(VLOOKUP(L114,$BC$2:$BD$80,2,FALSE),$L$27)))</f>
        <v/>
      </c>
      <c r="M113" s="374" t="str">
        <f>IF($N$27="","","○")</f>
        <v/>
      </c>
      <c r="N113" s="298" t="str">
        <f>IF(M113="☓","",IF($N$27="","",IFERROR(VLOOKUP(N114,$BC$2:$BD$80,2,FALSE),$N$27)))</f>
        <v/>
      </c>
      <c r="O113" s="374" t="str">
        <f>IF($P$27="","","○")</f>
        <v/>
      </c>
      <c r="P113" s="298" t="str">
        <f>IF(O113="☓","",IF($P$27="","",IFERROR(VLOOKUP(P114,$BC$2:$BD$80,2,FALSE),$P$27)))</f>
        <v/>
      </c>
      <c r="Q113" s="374" t="str">
        <f>IF($R$27="","","○")</f>
        <v/>
      </c>
      <c r="R113" s="298" t="str">
        <f>IF(Q113="☓","",IF($R$27="","",IFERROR(VLOOKUP(R114,$BC$2:$BD$80,2,FALSE),$R$27)))</f>
        <v/>
      </c>
      <c r="S113" s="374" t="str">
        <f>IF($T$27="","","○")</f>
        <v/>
      </c>
      <c r="T113" s="341" t="str">
        <f>IF(S113="☓","",IF($T$27="","",IFERROR(VLOOKUP(T114,$BC$2:$BD$80,2,FALSE),$T$27)))</f>
        <v/>
      </c>
      <c r="U113" s="331"/>
      <c r="V113" s="331"/>
      <c r="W113" s="331"/>
      <c r="X113" s="331"/>
      <c r="Y113" s="331"/>
      <c r="Z113" s="297"/>
      <c r="AZ113" s="328" t="s">
        <v>369</v>
      </c>
      <c r="BA113" s="328" t="s">
        <v>237</v>
      </c>
    </row>
    <row r="114" spans="1:53">
      <c r="A114" s="322"/>
      <c r="B114" s="361"/>
      <c r="C114" s="380"/>
      <c r="D114" s="381"/>
      <c r="E114" s="361"/>
      <c r="F114" s="378" t="str">
        <f>IF(E113="☓","",IF($AV$10="",$F$28,$AV$10))</f>
        <v>CTCGAG</v>
      </c>
      <c r="G114" s="299"/>
      <c r="H114" s="378" t="str">
        <f>IF(G113="☓","",IF($AV$11="",$H$28,$AV$11))</f>
        <v/>
      </c>
      <c r="I114" s="299"/>
      <c r="J114" s="378" t="str">
        <f>IF(I113="☓","",IF($AV$12="",$J$28,$AV$12))</f>
        <v/>
      </c>
      <c r="K114" s="299"/>
      <c r="L114" s="378" t="str">
        <f>IF(K113="☓","",IF($AV$13="",$L$28,$AV$13))</f>
        <v/>
      </c>
      <c r="M114" s="299"/>
      <c r="N114" s="378" t="str">
        <f>IF(M113="☓","",IF($AV$14="",UPPER($N$28),$AV$14))</f>
        <v/>
      </c>
      <c r="O114" s="299"/>
      <c r="P114" s="378" t="str">
        <f>IF(O113="☓","",IF($AV$15="",$P$28,$AV$15))</f>
        <v/>
      </c>
      <c r="Q114" s="299"/>
      <c r="R114" s="378" t="str">
        <f>IF(Q113="☓","",IF($AV$16="",$R$28,$AV$16))</f>
        <v/>
      </c>
      <c r="S114" s="299"/>
      <c r="T114" s="379" t="str">
        <f>IF(S113="☓","",IF($AV$17="",$T$28,$AV$17))</f>
        <v/>
      </c>
      <c r="U114" s="331"/>
      <c r="V114" s="331"/>
      <c r="W114" s="331"/>
      <c r="X114" s="331"/>
      <c r="Y114" s="331"/>
      <c r="Z114" s="297"/>
      <c r="AZ114" s="328" t="s">
        <v>508</v>
      </c>
      <c r="BA114" s="328" t="s">
        <v>237</v>
      </c>
    </row>
    <row r="115" spans="1:53">
      <c r="A115" s="322"/>
      <c r="B115" s="331" t="s">
        <v>573</v>
      </c>
      <c r="C115" s="331"/>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297"/>
      <c r="AZ115" s="328" t="s">
        <v>448</v>
      </c>
      <c r="BA115" s="328" t="s">
        <v>237</v>
      </c>
    </row>
    <row r="116" spans="1:53">
      <c r="A116" s="322"/>
      <c r="B116" s="331"/>
      <c r="C116" s="331"/>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297"/>
      <c r="AZ116" s="328" t="s">
        <v>370</v>
      </c>
      <c r="BA116" s="328" t="s">
        <v>239</v>
      </c>
    </row>
    <row r="117" spans="1:53">
      <c r="A117" s="421" t="str">
        <f>IF(B117="","","配列長")</f>
        <v/>
      </c>
      <c r="B117" s="422" t="str">
        <f>IF($D$15&gt;=Z117,"NO."&amp;Z117,"")</f>
        <v/>
      </c>
      <c r="C117" s="423"/>
      <c r="D117" s="423"/>
      <c r="E117" s="423"/>
      <c r="F117" s="424"/>
      <c r="G117" s="424"/>
      <c r="H117" s="425"/>
      <c r="I117" s="425"/>
      <c r="J117" s="423"/>
      <c r="K117" s="423"/>
      <c r="L117" s="425"/>
      <c r="M117" s="425"/>
      <c r="N117" s="425"/>
      <c r="O117" s="425"/>
      <c r="P117" s="425"/>
      <c r="Q117" s="425"/>
      <c r="R117" s="425"/>
      <c r="S117" s="425"/>
      <c r="T117" s="425"/>
      <c r="U117" s="425"/>
      <c r="V117" s="425"/>
      <c r="W117" s="425"/>
      <c r="X117" s="425"/>
      <c r="Y117" s="425"/>
      <c r="Z117" s="426">
        <v>6</v>
      </c>
      <c r="AZ117" s="328" t="s">
        <v>540</v>
      </c>
      <c r="BA117" s="328" t="s">
        <v>239</v>
      </c>
    </row>
    <row r="118" spans="1:53">
      <c r="A118" s="322"/>
      <c r="B118" s="331"/>
      <c r="C118" s="331"/>
      <c r="D118" s="331"/>
      <c r="E118" s="331"/>
      <c r="F118" s="331"/>
      <c r="G118" s="331"/>
      <c r="H118" s="331"/>
      <c r="I118" s="331"/>
      <c r="J118" s="331"/>
      <c r="K118" s="331"/>
      <c r="L118" s="331"/>
      <c r="M118" s="331"/>
      <c r="N118" s="331"/>
      <c r="O118" s="331"/>
      <c r="P118" s="331"/>
      <c r="Q118" s="331"/>
      <c r="R118" s="331"/>
      <c r="S118" s="331"/>
      <c r="T118" s="331"/>
      <c r="U118" s="331"/>
      <c r="V118" s="331"/>
      <c r="W118" s="331"/>
      <c r="X118" s="331"/>
      <c r="Y118" s="331"/>
      <c r="Z118" s="297"/>
      <c r="AZ118" s="328" t="s">
        <v>509</v>
      </c>
      <c r="BA118" s="328" t="s">
        <v>239</v>
      </c>
    </row>
    <row r="119" spans="1:53">
      <c r="A119" s="322"/>
      <c r="B119" s="779" t="s">
        <v>133</v>
      </c>
      <c r="C119" s="779"/>
      <c r="D119" s="817" t="str">
        <f>IF(B117="","",$D$18)</f>
        <v/>
      </c>
      <c r="E119" s="817"/>
      <c r="F119" s="817"/>
      <c r="G119" s="331"/>
      <c r="H119" s="331"/>
      <c r="I119" s="331"/>
      <c r="J119" s="331"/>
      <c r="K119" s="331"/>
      <c r="L119" s="331"/>
      <c r="M119" s="331"/>
      <c r="N119" s="331"/>
      <c r="O119" s="331"/>
      <c r="P119" s="331"/>
      <c r="Q119" s="331"/>
      <c r="R119" s="331"/>
      <c r="S119" s="331"/>
      <c r="T119" s="331"/>
      <c r="U119" s="331"/>
      <c r="V119" s="331"/>
      <c r="W119" s="331"/>
      <c r="X119" s="331"/>
      <c r="Y119" s="331"/>
      <c r="Z119" s="297"/>
      <c r="AZ119" s="328" t="s">
        <v>53</v>
      </c>
      <c r="BA119" s="328" t="s">
        <v>239</v>
      </c>
    </row>
    <row r="120" spans="1:53">
      <c r="A120" s="322"/>
      <c r="B120" s="768" t="s">
        <v>2</v>
      </c>
      <c r="C120" s="769"/>
      <c r="D120" s="817"/>
      <c r="E120" s="817"/>
      <c r="F120" s="817"/>
      <c r="G120" s="331"/>
      <c r="H120" s="331"/>
      <c r="I120" s="331"/>
      <c r="J120" s="331"/>
      <c r="K120" s="331"/>
      <c r="L120" s="331"/>
      <c r="M120" s="331"/>
      <c r="N120" s="331"/>
      <c r="O120" s="331"/>
      <c r="P120" s="331"/>
      <c r="Q120" s="331"/>
      <c r="R120" s="331"/>
      <c r="S120" s="331"/>
      <c r="T120" s="331"/>
      <c r="U120" s="331"/>
      <c r="V120" s="331"/>
      <c r="W120" s="331"/>
      <c r="X120" s="331"/>
      <c r="Y120" s="331"/>
      <c r="Z120" s="297"/>
      <c r="AZ120" s="328" t="s">
        <v>371</v>
      </c>
      <c r="BA120" s="328" t="s">
        <v>241</v>
      </c>
    </row>
    <row r="121" spans="1:53">
      <c r="A121" s="322"/>
      <c r="B121" s="768" t="s">
        <v>130</v>
      </c>
      <c r="C121" s="769"/>
      <c r="D121" s="805"/>
      <c r="E121" s="806"/>
      <c r="F121" s="807"/>
      <c r="G121" s="331"/>
      <c r="H121" s="331"/>
      <c r="I121" s="331"/>
      <c r="J121" s="331"/>
      <c r="K121" s="331"/>
      <c r="L121" s="331"/>
      <c r="M121" s="331"/>
      <c r="N121" s="331"/>
      <c r="O121" s="331"/>
      <c r="P121" s="331"/>
      <c r="Q121" s="331"/>
      <c r="R121" s="331"/>
      <c r="S121" s="331"/>
      <c r="T121" s="331"/>
      <c r="U121" s="331"/>
      <c r="V121" s="331"/>
      <c r="W121" s="322"/>
      <c r="X121" s="322"/>
      <c r="Y121" s="331"/>
      <c r="Z121" s="297"/>
      <c r="AZ121" s="328" t="s">
        <v>510</v>
      </c>
      <c r="BA121" s="328" t="s">
        <v>241</v>
      </c>
    </row>
    <row r="122" spans="1:53">
      <c r="A122" s="322"/>
      <c r="B122" s="768" t="s">
        <v>131</v>
      </c>
      <c r="C122" s="769"/>
      <c r="D122" s="805"/>
      <c r="E122" s="806"/>
      <c r="F122" s="807"/>
      <c r="G122" s="331"/>
      <c r="H122" s="331"/>
      <c r="I122" s="331"/>
      <c r="J122" s="331"/>
      <c r="K122" s="331"/>
      <c r="L122" s="331"/>
      <c r="M122" s="331"/>
      <c r="N122" s="331"/>
      <c r="O122" s="331"/>
      <c r="P122" s="331"/>
      <c r="Q122" s="331"/>
      <c r="R122" s="331"/>
      <c r="S122" s="331"/>
      <c r="T122" s="331"/>
      <c r="U122" s="366"/>
      <c r="V122" s="366"/>
      <c r="W122" s="340"/>
      <c r="X122" s="340"/>
      <c r="Y122" s="331"/>
      <c r="Z122" s="297"/>
      <c r="AZ122" s="328" t="s">
        <v>449</v>
      </c>
      <c r="BA122" s="328" t="s">
        <v>241</v>
      </c>
    </row>
    <row r="123" spans="1:53">
      <c r="A123" s="322"/>
      <c r="B123" s="780" t="s">
        <v>571</v>
      </c>
      <c r="C123" s="781"/>
      <c r="D123" s="808"/>
      <c r="E123" s="809"/>
      <c r="F123" s="809"/>
      <c r="G123" s="809"/>
      <c r="H123" s="809"/>
      <c r="I123" s="809"/>
      <c r="J123" s="809"/>
      <c r="K123" s="809"/>
      <c r="L123" s="809"/>
      <c r="M123" s="809"/>
      <c r="N123" s="809"/>
      <c r="O123" s="809"/>
      <c r="P123" s="809"/>
      <c r="Q123" s="809"/>
      <c r="R123" s="809"/>
      <c r="S123" s="809"/>
      <c r="T123" s="810"/>
      <c r="U123" s="367"/>
      <c r="V123" s="367"/>
      <c r="W123" s="340"/>
      <c r="X123" s="340"/>
      <c r="Y123" s="331"/>
      <c r="Z123" s="297"/>
      <c r="AZ123" s="328" t="s">
        <v>372</v>
      </c>
      <c r="BA123" s="328" t="s">
        <v>243</v>
      </c>
    </row>
    <row r="124" spans="1:53">
      <c r="A124" s="368"/>
      <c r="B124" s="782"/>
      <c r="C124" s="783"/>
      <c r="D124" s="811"/>
      <c r="E124" s="812"/>
      <c r="F124" s="812"/>
      <c r="G124" s="812"/>
      <c r="H124" s="812"/>
      <c r="I124" s="812"/>
      <c r="J124" s="812"/>
      <c r="K124" s="812"/>
      <c r="L124" s="812"/>
      <c r="M124" s="812"/>
      <c r="N124" s="812"/>
      <c r="O124" s="812"/>
      <c r="P124" s="812"/>
      <c r="Q124" s="812"/>
      <c r="R124" s="812"/>
      <c r="S124" s="812"/>
      <c r="T124" s="813"/>
      <c r="U124" s="369"/>
      <c r="V124" s="369"/>
      <c r="W124" s="340"/>
      <c r="X124" s="340"/>
      <c r="Y124" s="368"/>
      <c r="Z124" s="370"/>
      <c r="AZ124" s="328" t="s">
        <v>511</v>
      </c>
      <c r="BA124" s="328" t="s">
        <v>243</v>
      </c>
    </row>
    <row r="125" spans="1:53">
      <c r="A125" s="322"/>
      <c r="B125" s="784"/>
      <c r="C125" s="785"/>
      <c r="D125" s="814"/>
      <c r="E125" s="815"/>
      <c r="F125" s="815"/>
      <c r="G125" s="815"/>
      <c r="H125" s="815"/>
      <c r="I125" s="815"/>
      <c r="J125" s="815"/>
      <c r="K125" s="815"/>
      <c r="L125" s="815"/>
      <c r="M125" s="815"/>
      <c r="N125" s="815"/>
      <c r="O125" s="815"/>
      <c r="P125" s="815"/>
      <c r="Q125" s="815"/>
      <c r="R125" s="815"/>
      <c r="S125" s="815"/>
      <c r="T125" s="816"/>
      <c r="U125" s="331"/>
      <c r="V125" s="331"/>
      <c r="W125" s="331"/>
      <c r="X125" s="331"/>
      <c r="Y125" s="331"/>
      <c r="Z125" s="297"/>
      <c r="AZ125" s="328" t="s">
        <v>450</v>
      </c>
      <c r="BA125" s="328" t="s">
        <v>243</v>
      </c>
    </row>
    <row r="126" spans="1:53">
      <c r="A126" s="322"/>
      <c r="B126" s="804" t="s">
        <v>9</v>
      </c>
      <c r="C126" s="804"/>
      <c r="D126" s="331" t="str">
        <f>"5'末端："&amp;""&amp;LEN(D121)&amp;""&amp;"bp"</f>
        <v>5'末端：0bp</v>
      </c>
      <c r="E126" s="331"/>
      <c r="F126" s="331" t="str">
        <f>"3'末端："&amp;""&amp;LEN(D122)&amp;""&amp;"bp"</f>
        <v>3'末端：0bp</v>
      </c>
      <c r="G126" s="331"/>
      <c r="H126" s="331" t="str">
        <f>IF(D123="","コード配列：","コード配列："&amp;'コドン変換用シート (一括)'!AF9&amp;""&amp;"bp ("&amp;'コドン変換用シート (一括)'!AG9&amp;""&amp;"AA)")</f>
        <v>コード配列：</v>
      </c>
      <c r="I126" s="331"/>
      <c r="J126" s="331"/>
      <c r="K126" s="331"/>
      <c r="L126" s="331" t="str">
        <f>IFERROR("合計："&amp;LEN(D121)+LEN(D122)+'コドン変換用シート (一括)'!AF9&amp;""&amp;"bp","")</f>
        <v/>
      </c>
      <c r="M126" s="331"/>
      <c r="N126" s="331"/>
      <c r="O126" s="331"/>
      <c r="P126" s="331"/>
      <c r="Q126" s="331"/>
      <c r="R126" s="331"/>
      <c r="S126" s="331"/>
      <c r="T126" s="331"/>
      <c r="U126" s="368"/>
      <c r="V126" s="368"/>
      <c r="W126" s="368"/>
      <c r="X126" s="331"/>
      <c r="Y126" s="331"/>
      <c r="Z126" s="297"/>
      <c r="AZ126" s="328" t="s">
        <v>373</v>
      </c>
      <c r="BA126" s="328" t="s">
        <v>245</v>
      </c>
    </row>
    <row r="127" spans="1:53">
      <c r="A127" s="322"/>
      <c r="B127" s="368"/>
      <c r="C127" s="368"/>
      <c r="D127" s="368"/>
      <c r="E127" s="368"/>
      <c r="F127" s="368"/>
      <c r="G127" s="368"/>
      <c r="H127" s="368"/>
      <c r="I127" s="368"/>
      <c r="J127" s="368"/>
      <c r="K127" s="368"/>
      <c r="L127" s="368"/>
      <c r="M127" s="368"/>
      <c r="N127" s="368"/>
      <c r="O127" s="368"/>
      <c r="P127" s="368"/>
      <c r="Q127" s="368"/>
      <c r="R127" s="368"/>
      <c r="S127" s="368"/>
      <c r="T127" s="368"/>
      <c r="U127" s="331"/>
      <c r="V127" s="331"/>
      <c r="W127" s="331"/>
      <c r="X127" s="368"/>
      <c r="Y127" s="331"/>
      <c r="Z127" s="297"/>
      <c r="AZ127" s="328" t="s">
        <v>512</v>
      </c>
      <c r="BA127" s="328" t="s">
        <v>245</v>
      </c>
    </row>
    <row r="128" spans="1:53">
      <c r="A128" s="322"/>
      <c r="B128" s="348" t="s">
        <v>566</v>
      </c>
      <c r="C128" s="372"/>
      <c r="D128" s="373"/>
      <c r="E128" s="348" t="s">
        <v>568</v>
      </c>
      <c r="F128" s="349" t="str">
        <f>IF($F$25="","",IFERROR(VLOOKUP($F$44,$BC$2:$BD$80,2,FALSE),$F$25))</f>
        <v>Kpn I</v>
      </c>
      <c r="G128" s="374" t="str">
        <f>IF($H$25="","","○")</f>
        <v>○</v>
      </c>
      <c r="H128" s="298" t="str">
        <f>IF(G128="☓","",IF($H$25="","",IFERROR(VLOOKUP(H129,$BC$2:$BD$80,2,FALSE),$H$25)))</f>
        <v>BamH I</v>
      </c>
      <c r="I128" s="374" t="str">
        <f>IF($J$25="","","○")</f>
        <v>○</v>
      </c>
      <c r="J128" s="298" t="str">
        <f>IF(I128="☓","",IF($J$25="","",IFERROR(VLOOKUP(J129,$BC$2:$BD$80,2,FALSE),$J$25)))</f>
        <v>EcoR I</v>
      </c>
      <c r="K128" s="374" t="str">
        <f>IF($L$25="","","○")</f>
        <v>○</v>
      </c>
      <c r="L128" s="298" t="str">
        <f>IF(K128="☓","",IF($L$25="","",IFERROR(VLOOKUP(L129,$BC$2:$BD$80,2,FALSE),$L$25)))</f>
        <v>Hind III</v>
      </c>
      <c r="M128" s="374" t="str">
        <f>IF($N$25="","","○")</f>
        <v>○</v>
      </c>
      <c r="N128" s="298" t="str">
        <f>IF(M128="☓","",IF($N$25="","",IFERROR(VLOOKUP(N129,$BC$2:$BD$80,2,FALSE),$N$25)))</f>
        <v>EcoR V</v>
      </c>
      <c r="O128" s="374" t="str">
        <f>IF($P$25="","","○")</f>
        <v>○</v>
      </c>
      <c r="P128" s="298" t="str">
        <f>IF(O128="☓","",IF($P$25="","",IFERROR(VLOOKUP(P129,$BC$2:$BD$80,2,FALSE),$P$25)))</f>
        <v>Ssp I</v>
      </c>
      <c r="Q128" s="374" t="str">
        <f>IF($R$25="","","○")</f>
        <v>○</v>
      </c>
      <c r="R128" s="298" t="str">
        <f>IF(Q128="☓","",IF($R$25="","",IFERROR(VLOOKUP(R129,$BC$2:$BD$80,2,FALSE),$R$25)))</f>
        <v>Kpn I</v>
      </c>
      <c r="S128" s="374" t="str">
        <f>IF($T$25="","","○")</f>
        <v>○</v>
      </c>
      <c r="T128" s="341" t="str">
        <f>IF(S128="☓","",IF($T$25="","",IFERROR(VLOOKUP(T129,$BC$2:$BD$80,2,FALSE),$T$25)))</f>
        <v>Pst I</v>
      </c>
      <c r="U128" s="368"/>
      <c r="V128" s="368"/>
      <c r="W128" s="368"/>
      <c r="X128" s="331"/>
      <c r="Y128" s="331"/>
      <c r="Z128" s="297"/>
      <c r="AZ128" s="328" t="s">
        <v>451</v>
      </c>
      <c r="BA128" s="328" t="s">
        <v>245</v>
      </c>
    </row>
    <row r="129" spans="1:53">
      <c r="A129" s="322"/>
      <c r="B129" s="375"/>
      <c r="C129" s="368"/>
      <c r="D129" s="370"/>
      <c r="E129" s="353"/>
      <c r="F129" s="376" t="str">
        <f>IF(AV87="",$F$26,AV87)</f>
        <v>GGTACC</v>
      </c>
      <c r="G129" s="377"/>
      <c r="H129" s="378" t="str">
        <f>IF(G128="☓","",IF($AV$3="",$H$26,$AV$3))</f>
        <v>GGATCC</v>
      </c>
      <c r="I129" s="299"/>
      <c r="J129" s="378" t="str">
        <f>IF(I128="☓","",IF($AV$4="",$J$26,$AV$4))</f>
        <v>GAATTC</v>
      </c>
      <c r="K129" s="299"/>
      <c r="L129" s="378" t="str">
        <f>IF(K128="☓","",IF($AV$5="",$L$26,$AV$5))</f>
        <v>AAGCTT</v>
      </c>
      <c r="M129" s="299"/>
      <c r="N129" s="378" t="str">
        <f>IF(M128="☓","",IF($AV$6="",$N$26,$AV$6))</f>
        <v>GATATC</v>
      </c>
      <c r="O129" s="299"/>
      <c r="P129" s="378" t="str">
        <f>IF(O128="☓","",IF($AV$7="",$P$26,$AV$7))</f>
        <v>AATATT</v>
      </c>
      <c r="Q129" s="299"/>
      <c r="R129" s="378" t="str">
        <f>IF(Q128="☓","",IF($AV$8="",$R$26,$AV$8))</f>
        <v>GGTACC</v>
      </c>
      <c r="S129" s="299"/>
      <c r="T129" s="379" t="str">
        <f>IF(S128="☓","",IF($AV$9="",$T$26,$AV$9))</f>
        <v>CTGCAG</v>
      </c>
      <c r="U129" s="331"/>
      <c r="V129" s="331"/>
      <c r="W129" s="331"/>
      <c r="X129" s="331"/>
      <c r="Y129" s="331"/>
      <c r="Z129" s="297"/>
      <c r="AZ129" s="328" t="s">
        <v>374</v>
      </c>
      <c r="BA129" s="328" t="s">
        <v>247</v>
      </c>
    </row>
    <row r="130" spans="1:53">
      <c r="A130" s="322"/>
      <c r="B130" s="353"/>
      <c r="C130" s="322"/>
      <c r="D130" s="297"/>
      <c r="E130" s="374" t="str">
        <f>IF($F$27="","","○")</f>
        <v>○</v>
      </c>
      <c r="F130" s="298" t="str">
        <f>IF(E130="☓","",IF($F$27="","",IFERROR(VLOOKUP(F131,$BC$2:$BD$80,2,FALSE),$F$27)))</f>
        <v>Xho I</v>
      </c>
      <c r="G130" s="374" t="str">
        <f>IF($H$27="","","○")</f>
        <v/>
      </c>
      <c r="H130" s="298" t="str">
        <f>IF(G130="☓","",IF($H$27="","",IFERROR(VLOOKUP(H131,$BC$2:$BD$80,2,FALSE),$H$27)))</f>
        <v/>
      </c>
      <c r="I130" s="374" t="str">
        <f>IF($J$27="","","○")</f>
        <v/>
      </c>
      <c r="J130" s="298" t="str">
        <f>IF(I130="☓","",IF($J$27="","",IFERROR(VLOOKUP(J131,$BC$2:$BD$80,2,FALSE),$J$27)))</f>
        <v/>
      </c>
      <c r="K130" s="374" t="str">
        <f>IF($L$27="","","○")</f>
        <v/>
      </c>
      <c r="L130" s="298" t="str">
        <f>IF(K130="☓","",IF($L$27="","",IFERROR(VLOOKUP(L131,$BC$2:$BD$80,2,FALSE),$L$27)))</f>
        <v/>
      </c>
      <c r="M130" s="374" t="str">
        <f>IF($N$27="","","○")</f>
        <v/>
      </c>
      <c r="N130" s="298" t="str">
        <f>IF(M130="☓","",IF($N$27="","",IFERROR(VLOOKUP(N131,$BC$2:$BD$80,2,FALSE),$N$27)))</f>
        <v/>
      </c>
      <c r="O130" s="374" t="str">
        <f>IF($P$27="","","○")</f>
        <v/>
      </c>
      <c r="P130" s="298" t="str">
        <f>IF(O130="☓","",IF($P$27="","",IFERROR(VLOOKUP(P131,$BC$2:$BD$80,2,FALSE),$P$27)))</f>
        <v/>
      </c>
      <c r="Q130" s="374" t="str">
        <f>IF($R$27="","","○")</f>
        <v/>
      </c>
      <c r="R130" s="298" t="str">
        <f>IF(Q130="☓","",IF($R$27="","",IFERROR(VLOOKUP(R131,$BC$2:$BD$80,2,FALSE),$R$27)))</f>
        <v/>
      </c>
      <c r="S130" s="374" t="str">
        <f>IF($T$27="","","○")</f>
        <v/>
      </c>
      <c r="T130" s="341" t="str">
        <f>IF(S130="☓","",IF($T$27="","",IFERROR(VLOOKUP(T131,$BC$2:$BD$80,2,FALSE),$T$27)))</f>
        <v/>
      </c>
      <c r="U130" s="331"/>
      <c r="V130" s="331"/>
      <c r="W130" s="331"/>
      <c r="X130" s="331"/>
      <c r="Y130" s="331"/>
      <c r="Z130" s="297"/>
      <c r="AZ130" s="328" t="s">
        <v>513</v>
      </c>
      <c r="BA130" s="328" t="s">
        <v>247</v>
      </c>
    </row>
    <row r="131" spans="1:53">
      <c r="A131" s="322"/>
      <c r="B131" s="361"/>
      <c r="C131" s="380"/>
      <c r="D131" s="381"/>
      <c r="E131" s="361"/>
      <c r="F131" s="378" t="str">
        <f>IF(E130="☓","",IF($AV$10="",$F$28,$AV$10))</f>
        <v>CTCGAG</v>
      </c>
      <c r="G131" s="299"/>
      <c r="H131" s="378" t="str">
        <f>IF(G130="☓","",IF($AV$11="",$H$28,$AV$11))</f>
        <v/>
      </c>
      <c r="I131" s="299"/>
      <c r="J131" s="378" t="str">
        <f>IF(I130="☓","",IF($AV$12="",$J$28,$AV$12))</f>
        <v/>
      </c>
      <c r="K131" s="299"/>
      <c r="L131" s="378" t="str">
        <f>IF(K130="☓","",IF($AV$13="",$L$28,$AV$13))</f>
        <v/>
      </c>
      <c r="M131" s="299"/>
      <c r="N131" s="378" t="str">
        <f>IF(M130="☓","",IF($AV$14="",UPPER($N$28),$AV$14))</f>
        <v/>
      </c>
      <c r="O131" s="299"/>
      <c r="P131" s="378" t="str">
        <f>IF(O130="☓","",IF($AV$15="",$P$28,$AV$15))</f>
        <v/>
      </c>
      <c r="Q131" s="299"/>
      <c r="R131" s="378" t="str">
        <f>IF(Q130="☓","",IF($AV$16="",$R$28,$AV$16))</f>
        <v/>
      </c>
      <c r="S131" s="299"/>
      <c r="T131" s="379" t="str">
        <f>IF(S130="☓","",IF($AV$17="",$T$28,$AV$17))</f>
        <v/>
      </c>
      <c r="U131" s="331"/>
      <c r="V131" s="331"/>
      <c r="W131" s="331"/>
      <c r="X131" s="331"/>
      <c r="Y131" s="331"/>
      <c r="Z131" s="297"/>
      <c r="AZ131" s="328" t="s">
        <v>452</v>
      </c>
      <c r="BA131" s="328" t="s">
        <v>247</v>
      </c>
    </row>
    <row r="132" spans="1:53">
      <c r="A132" s="322"/>
      <c r="B132" s="331" t="s">
        <v>573</v>
      </c>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297"/>
      <c r="AZ132" s="328" t="s">
        <v>375</v>
      </c>
      <c r="BA132" s="328" t="s">
        <v>249</v>
      </c>
    </row>
    <row r="133" spans="1:53">
      <c r="A133" s="322"/>
      <c r="B133" s="331"/>
      <c r="C133" s="331"/>
      <c r="D133" s="331"/>
      <c r="E133" s="331"/>
      <c r="F133" s="331"/>
      <c r="G133" s="331"/>
      <c r="H133" s="331"/>
      <c r="I133" s="331"/>
      <c r="J133" s="331"/>
      <c r="K133" s="331"/>
      <c r="L133" s="331"/>
      <c r="M133" s="331"/>
      <c r="N133" s="331"/>
      <c r="O133" s="331"/>
      <c r="P133" s="331"/>
      <c r="Q133" s="331"/>
      <c r="R133" s="331"/>
      <c r="S133" s="331"/>
      <c r="T133" s="331"/>
      <c r="U133" s="331"/>
      <c r="V133" s="331"/>
      <c r="W133" s="331"/>
      <c r="X133" s="331"/>
      <c r="Y133" s="331"/>
      <c r="Z133" s="297"/>
      <c r="AZ133" s="328" t="s">
        <v>514</v>
      </c>
      <c r="BA133" s="328" t="s">
        <v>249</v>
      </c>
    </row>
    <row r="134" spans="1:53">
      <c r="A134" s="421" t="str">
        <f>IF(B134="","","配列長")</f>
        <v/>
      </c>
      <c r="B134" s="422" t="str">
        <f>IF($D$15&gt;=Z134,"NO."&amp;Z134,"")</f>
        <v/>
      </c>
      <c r="C134" s="423"/>
      <c r="D134" s="423"/>
      <c r="E134" s="423"/>
      <c r="F134" s="424"/>
      <c r="G134" s="424"/>
      <c r="H134" s="425"/>
      <c r="I134" s="425"/>
      <c r="J134" s="423"/>
      <c r="K134" s="423"/>
      <c r="L134" s="425"/>
      <c r="M134" s="425"/>
      <c r="N134" s="425"/>
      <c r="O134" s="425"/>
      <c r="P134" s="425"/>
      <c r="Q134" s="425"/>
      <c r="R134" s="425"/>
      <c r="S134" s="425"/>
      <c r="T134" s="425"/>
      <c r="U134" s="425"/>
      <c r="V134" s="425"/>
      <c r="W134" s="425"/>
      <c r="X134" s="425"/>
      <c r="Y134" s="425"/>
      <c r="Z134" s="426">
        <v>7</v>
      </c>
      <c r="AZ134" s="328" t="s">
        <v>453</v>
      </c>
      <c r="BA134" s="328" t="s">
        <v>249</v>
      </c>
    </row>
    <row r="135" spans="1:53">
      <c r="A135" s="322"/>
      <c r="B135" s="331"/>
      <c r="C135" s="331"/>
      <c r="D135" s="331"/>
      <c r="E135" s="331"/>
      <c r="F135" s="331"/>
      <c r="G135" s="331"/>
      <c r="H135" s="331"/>
      <c r="I135" s="331"/>
      <c r="J135" s="331"/>
      <c r="K135" s="331"/>
      <c r="L135" s="331"/>
      <c r="M135" s="331"/>
      <c r="N135" s="331"/>
      <c r="O135" s="331"/>
      <c r="P135" s="331"/>
      <c r="Q135" s="331"/>
      <c r="R135" s="331"/>
      <c r="S135" s="331"/>
      <c r="T135" s="331"/>
      <c r="U135" s="331"/>
      <c r="V135" s="331"/>
      <c r="W135" s="331"/>
      <c r="X135" s="331"/>
      <c r="Y135" s="331"/>
      <c r="Z135" s="297"/>
      <c r="AZ135" s="328" t="s">
        <v>376</v>
      </c>
      <c r="BA135" s="328" t="s">
        <v>251</v>
      </c>
    </row>
    <row r="136" spans="1:53">
      <c r="A136" s="322"/>
      <c r="B136" s="779" t="s">
        <v>133</v>
      </c>
      <c r="C136" s="779"/>
      <c r="D136" s="817" t="str">
        <f>IF(B134="","",$D$18)</f>
        <v/>
      </c>
      <c r="E136" s="817"/>
      <c r="F136" s="817"/>
      <c r="G136" s="331"/>
      <c r="H136" s="331"/>
      <c r="I136" s="331"/>
      <c r="J136" s="331"/>
      <c r="K136" s="331"/>
      <c r="L136" s="331"/>
      <c r="M136" s="331"/>
      <c r="N136" s="331"/>
      <c r="O136" s="331"/>
      <c r="P136" s="331"/>
      <c r="Q136" s="331"/>
      <c r="R136" s="331"/>
      <c r="S136" s="331"/>
      <c r="T136" s="331"/>
      <c r="U136" s="331"/>
      <c r="V136" s="331"/>
      <c r="W136" s="331"/>
      <c r="X136" s="331"/>
      <c r="Y136" s="331"/>
      <c r="Z136" s="297"/>
      <c r="AZ136" s="328" t="s">
        <v>454</v>
      </c>
      <c r="BA136" s="328" t="s">
        <v>251</v>
      </c>
    </row>
    <row r="137" spans="1:53">
      <c r="A137" s="322"/>
      <c r="B137" s="768" t="s">
        <v>2</v>
      </c>
      <c r="C137" s="769"/>
      <c r="D137" s="817"/>
      <c r="E137" s="817"/>
      <c r="F137" s="817"/>
      <c r="G137" s="331"/>
      <c r="H137" s="331"/>
      <c r="I137" s="331"/>
      <c r="J137" s="331"/>
      <c r="K137" s="331"/>
      <c r="L137" s="331"/>
      <c r="M137" s="331"/>
      <c r="N137" s="331"/>
      <c r="O137" s="331"/>
      <c r="P137" s="331"/>
      <c r="Q137" s="331"/>
      <c r="R137" s="331"/>
      <c r="S137" s="331"/>
      <c r="T137" s="331"/>
      <c r="U137" s="331"/>
      <c r="V137" s="331"/>
      <c r="W137" s="331"/>
      <c r="X137" s="331"/>
      <c r="Y137" s="331"/>
      <c r="Z137" s="297"/>
      <c r="AZ137" s="328" t="s">
        <v>559</v>
      </c>
      <c r="BA137" s="328" t="s">
        <v>251</v>
      </c>
    </row>
    <row r="138" spans="1:53">
      <c r="A138" s="322"/>
      <c r="B138" s="768" t="s">
        <v>130</v>
      </c>
      <c r="C138" s="769"/>
      <c r="D138" s="805"/>
      <c r="E138" s="806"/>
      <c r="F138" s="807"/>
      <c r="G138" s="331"/>
      <c r="H138" s="331"/>
      <c r="I138" s="331"/>
      <c r="J138" s="331"/>
      <c r="K138" s="331"/>
      <c r="L138" s="331"/>
      <c r="M138" s="331"/>
      <c r="N138" s="331"/>
      <c r="O138" s="331"/>
      <c r="P138" s="331"/>
      <c r="Q138" s="331"/>
      <c r="R138" s="331"/>
      <c r="S138" s="331"/>
      <c r="T138" s="331"/>
      <c r="U138" s="331"/>
      <c r="V138" s="331"/>
      <c r="W138" s="322"/>
      <c r="X138" s="322"/>
      <c r="Y138" s="331"/>
      <c r="Z138" s="297"/>
      <c r="AZ138" s="328" t="s">
        <v>377</v>
      </c>
      <c r="BA138" s="328" t="s">
        <v>253</v>
      </c>
    </row>
    <row r="139" spans="1:53">
      <c r="A139" s="322"/>
      <c r="B139" s="768" t="s">
        <v>131</v>
      </c>
      <c r="C139" s="769"/>
      <c r="D139" s="805"/>
      <c r="E139" s="806"/>
      <c r="F139" s="807"/>
      <c r="G139" s="331"/>
      <c r="H139" s="331"/>
      <c r="I139" s="331"/>
      <c r="J139" s="331"/>
      <c r="K139" s="331"/>
      <c r="L139" s="331"/>
      <c r="M139" s="331"/>
      <c r="N139" s="331"/>
      <c r="O139" s="331"/>
      <c r="P139" s="331"/>
      <c r="Q139" s="331"/>
      <c r="R139" s="331"/>
      <c r="S139" s="331"/>
      <c r="T139" s="331"/>
      <c r="U139" s="366"/>
      <c r="V139" s="366"/>
      <c r="W139" s="340"/>
      <c r="X139" s="340"/>
      <c r="Y139" s="331"/>
      <c r="Z139" s="297"/>
      <c r="AZ139" s="328" t="s">
        <v>515</v>
      </c>
      <c r="BA139" s="328" t="s">
        <v>253</v>
      </c>
    </row>
    <row r="140" spans="1:53">
      <c r="A140" s="322"/>
      <c r="B140" s="780" t="s">
        <v>571</v>
      </c>
      <c r="C140" s="781"/>
      <c r="D140" s="808"/>
      <c r="E140" s="809"/>
      <c r="F140" s="809"/>
      <c r="G140" s="809"/>
      <c r="H140" s="809"/>
      <c r="I140" s="809"/>
      <c r="J140" s="809"/>
      <c r="K140" s="809"/>
      <c r="L140" s="809"/>
      <c r="M140" s="809"/>
      <c r="N140" s="809"/>
      <c r="O140" s="809"/>
      <c r="P140" s="809"/>
      <c r="Q140" s="809"/>
      <c r="R140" s="809"/>
      <c r="S140" s="809"/>
      <c r="T140" s="810"/>
      <c r="U140" s="367"/>
      <c r="V140" s="367"/>
      <c r="W140" s="340"/>
      <c r="X140" s="340"/>
      <c r="Y140" s="331"/>
      <c r="Z140" s="297"/>
      <c r="AZ140" s="328" t="s">
        <v>455</v>
      </c>
      <c r="BA140" s="328" t="s">
        <v>253</v>
      </c>
    </row>
    <row r="141" spans="1:53">
      <c r="A141" s="368"/>
      <c r="B141" s="782"/>
      <c r="C141" s="783"/>
      <c r="D141" s="811"/>
      <c r="E141" s="812"/>
      <c r="F141" s="812"/>
      <c r="G141" s="812"/>
      <c r="H141" s="812"/>
      <c r="I141" s="812"/>
      <c r="J141" s="812"/>
      <c r="K141" s="812"/>
      <c r="L141" s="812"/>
      <c r="M141" s="812"/>
      <c r="N141" s="812"/>
      <c r="O141" s="812"/>
      <c r="P141" s="812"/>
      <c r="Q141" s="812"/>
      <c r="R141" s="812"/>
      <c r="S141" s="812"/>
      <c r="T141" s="813"/>
      <c r="U141" s="369"/>
      <c r="V141" s="369"/>
      <c r="W141" s="340"/>
      <c r="X141" s="340"/>
      <c r="Y141" s="368"/>
      <c r="Z141" s="370"/>
      <c r="AZ141" s="328" t="s">
        <v>378</v>
      </c>
      <c r="BA141" s="328" t="s">
        <v>255</v>
      </c>
    </row>
    <row r="142" spans="1:53">
      <c r="A142" s="322"/>
      <c r="B142" s="784"/>
      <c r="C142" s="785"/>
      <c r="D142" s="814"/>
      <c r="E142" s="815"/>
      <c r="F142" s="815"/>
      <c r="G142" s="815"/>
      <c r="H142" s="815"/>
      <c r="I142" s="815"/>
      <c r="J142" s="815"/>
      <c r="K142" s="815"/>
      <c r="L142" s="815"/>
      <c r="M142" s="815"/>
      <c r="N142" s="815"/>
      <c r="O142" s="815"/>
      <c r="P142" s="815"/>
      <c r="Q142" s="815"/>
      <c r="R142" s="815"/>
      <c r="S142" s="815"/>
      <c r="T142" s="816"/>
      <c r="U142" s="331"/>
      <c r="V142" s="331"/>
      <c r="W142" s="331"/>
      <c r="X142" s="331"/>
      <c r="Y142" s="331"/>
      <c r="Z142" s="297"/>
      <c r="AZ142" s="328" t="s">
        <v>516</v>
      </c>
      <c r="BA142" s="328" t="s">
        <v>255</v>
      </c>
    </row>
    <row r="143" spans="1:53">
      <c r="A143" s="322"/>
      <c r="B143" s="804" t="s">
        <v>9</v>
      </c>
      <c r="C143" s="804"/>
      <c r="D143" s="331" t="str">
        <f>"5'末端："&amp;""&amp;LEN(D138)&amp;""&amp;"bp"</f>
        <v>5'末端：0bp</v>
      </c>
      <c r="E143" s="331"/>
      <c r="F143" s="331" t="str">
        <f>"3'末端："&amp;""&amp;LEN(D139)&amp;""&amp;"bp"</f>
        <v>3'末端：0bp</v>
      </c>
      <c r="G143" s="331"/>
      <c r="H143" s="331" t="str">
        <f>IF(D140="","コード配列：","コード配列："&amp;'コドン変換用シート (一括)'!AF10&amp;""&amp;"bp ("&amp;'コドン変換用シート (一括)'!AG10&amp;""&amp;"AA)")</f>
        <v>コード配列：</v>
      </c>
      <c r="I143" s="331"/>
      <c r="J143" s="331"/>
      <c r="K143" s="331"/>
      <c r="L143" s="331" t="str">
        <f>IFERROR("合計："&amp;LEN(D138)+LEN(D139)+'コドン変換用シート (一括)'!AF10&amp;""&amp;"bp","")</f>
        <v/>
      </c>
      <c r="M143" s="331"/>
      <c r="N143" s="331"/>
      <c r="O143" s="331"/>
      <c r="P143" s="331"/>
      <c r="Q143" s="331"/>
      <c r="R143" s="331"/>
      <c r="S143" s="331"/>
      <c r="T143" s="331"/>
      <c r="U143" s="368"/>
      <c r="V143" s="368"/>
      <c r="W143" s="368"/>
      <c r="X143" s="331"/>
      <c r="Y143" s="331"/>
      <c r="Z143" s="297"/>
      <c r="AZ143" s="328" t="s">
        <v>456</v>
      </c>
      <c r="BA143" s="328" t="s">
        <v>255</v>
      </c>
    </row>
    <row r="144" spans="1:53">
      <c r="A144" s="322"/>
      <c r="B144" s="368"/>
      <c r="C144" s="368"/>
      <c r="D144" s="368"/>
      <c r="E144" s="368"/>
      <c r="F144" s="368"/>
      <c r="G144" s="368"/>
      <c r="H144" s="368"/>
      <c r="I144" s="368"/>
      <c r="J144" s="368"/>
      <c r="K144" s="368"/>
      <c r="L144" s="368"/>
      <c r="M144" s="368"/>
      <c r="N144" s="368"/>
      <c r="O144" s="368"/>
      <c r="P144" s="368"/>
      <c r="Q144" s="368"/>
      <c r="R144" s="368"/>
      <c r="S144" s="368"/>
      <c r="T144" s="368"/>
      <c r="U144" s="331"/>
      <c r="V144" s="331"/>
      <c r="W144" s="331"/>
      <c r="X144" s="368"/>
      <c r="Y144" s="331"/>
      <c r="Z144" s="297"/>
      <c r="AZ144" s="328" t="s">
        <v>379</v>
      </c>
      <c r="BA144" s="328" t="s">
        <v>181</v>
      </c>
    </row>
    <row r="145" spans="1:53">
      <c r="A145" s="322"/>
      <c r="B145" s="348" t="s">
        <v>566</v>
      </c>
      <c r="C145" s="372"/>
      <c r="D145" s="373"/>
      <c r="E145" s="348" t="s">
        <v>568</v>
      </c>
      <c r="F145" s="349" t="str">
        <f>IF($F$25="","",IFERROR(VLOOKUP($F$44,$BC$2:$BD$80,2,FALSE),$F$25))</f>
        <v>Kpn I</v>
      </c>
      <c r="G145" s="374" t="str">
        <f>IF($H$25="","","○")</f>
        <v>○</v>
      </c>
      <c r="H145" s="298" t="str">
        <f>IF(G145="☓","",IF($H$25="","",IFERROR(VLOOKUP(H146,$BC$2:$BD$80,2,FALSE),$H$25)))</f>
        <v>BamH I</v>
      </c>
      <c r="I145" s="374" t="str">
        <f>IF($J$25="","","○")</f>
        <v>○</v>
      </c>
      <c r="J145" s="298" t="str">
        <f>IF(I145="☓","",IF($J$25="","",IFERROR(VLOOKUP(J146,$BC$2:$BD$80,2,FALSE),$J$25)))</f>
        <v>EcoR I</v>
      </c>
      <c r="K145" s="374" t="str">
        <f>IF($L$25="","","○")</f>
        <v>○</v>
      </c>
      <c r="L145" s="298" t="str">
        <f>IF(K145="☓","",IF($L$25="","",IFERROR(VLOOKUP(L146,$BC$2:$BD$80,2,FALSE),$L$25)))</f>
        <v>Hind III</v>
      </c>
      <c r="M145" s="374" t="str">
        <f>IF($N$25="","","○")</f>
        <v>○</v>
      </c>
      <c r="N145" s="298" t="str">
        <f>IF(M145="☓","",IF($N$25="","",IFERROR(VLOOKUP(N146,$BC$2:$BD$80,2,FALSE),$N$25)))</f>
        <v>EcoR V</v>
      </c>
      <c r="O145" s="374" t="str">
        <f>IF($P$25="","","○")</f>
        <v>○</v>
      </c>
      <c r="P145" s="298" t="str">
        <f>IF(O145="☓","",IF($P$25="","",IFERROR(VLOOKUP(P146,$BC$2:$BD$80,2,FALSE),$P$25)))</f>
        <v>Ssp I</v>
      </c>
      <c r="Q145" s="374" t="str">
        <f>IF($R$25="","","○")</f>
        <v>○</v>
      </c>
      <c r="R145" s="298" t="str">
        <f>IF(Q145="☓","",IF($R$25="","",IFERROR(VLOOKUP(R146,$BC$2:$BD$80,2,FALSE),$R$25)))</f>
        <v>Kpn I</v>
      </c>
      <c r="S145" s="374" t="str">
        <f>IF($T$25="","","○")</f>
        <v>○</v>
      </c>
      <c r="T145" s="341" t="str">
        <f>IF(S145="☓","",IF($T$25="","",IFERROR(VLOOKUP(T146,$BC$2:$BD$80,2,FALSE),$T$25)))</f>
        <v>Pst I</v>
      </c>
      <c r="U145" s="368"/>
      <c r="V145" s="368"/>
      <c r="W145" s="368"/>
      <c r="X145" s="331"/>
      <c r="Y145" s="331"/>
      <c r="Z145" s="297"/>
      <c r="AZ145" s="328" t="s">
        <v>457</v>
      </c>
      <c r="BA145" s="328" t="s">
        <v>181</v>
      </c>
    </row>
    <row r="146" spans="1:53">
      <c r="A146" s="322"/>
      <c r="B146" s="375"/>
      <c r="C146" s="368"/>
      <c r="D146" s="370"/>
      <c r="E146" s="353"/>
      <c r="F146" s="376" t="str">
        <f>IF(AV104="",$F$26,AV104)</f>
        <v>GGTACC</v>
      </c>
      <c r="G146" s="377"/>
      <c r="H146" s="378" t="str">
        <f>IF(G145="☓","",IF($AV$3="",$H$26,$AV$3))</f>
        <v>GGATCC</v>
      </c>
      <c r="I146" s="299"/>
      <c r="J146" s="378" t="str">
        <f>IF(I145="☓","",IF($AV$4="",$J$26,$AV$4))</f>
        <v>GAATTC</v>
      </c>
      <c r="K146" s="299"/>
      <c r="L146" s="378" t="str">
        <f>IF(K145="☓","",IF($AV$5="",$L$26,$AV$5))</f>
        <v>AAGCTT</v>
      </c>
      <c r="M146" s="299"/>
      <c r="N146" s="378" t="str">
        <f>IF(M145="☓","",IF($AV$6="",$N$26,$AV$6))</f>
        <v>GATATC</v>
      </c>
      <c r="O146" s="299"/>
      <c r="P146" s="378" t="str">
        <f>IF(O145="☓","",IF($AV$7="",$P$26,$AV$7))</f>
        <v>AATATT</v>
      </c>
      <c r="Q146" s="299"/>
      <c r="R146" s="378" t="str">
        <f>IF(Q145="☓","",IF($AV$8="",$R$26,$AV$8))</f>
        <v>GGTACC</v>
      </c>
      <c r="S146" s="299"/>
      <c r="T146" s="379" t="str">
        <f>IF(S145="☓","",IF($AV$9="",$T$26,$AV$9))</f>
        <v>CTGCAG</v>
      </c>
      <c r="U146" s="331"/>
      <c r="V146" s="331"/>
      <c r="W146" s="331"/>
      <c r="X146" s="331"/>
      <c r="Y146" s="331"/>
      <c r="Z146" s="297"/>
      <c r="AZ146" s="328" t="s">
        <v>380</v>
      </c>
      <c r="BA146" s="328" t="s">
        <v>207</v>
      </c>
    </row>
    <row r="147" spans="1:53">
      <c r="A147" s="322"/>
      <c r="B147" s="353"/>
      <c r="C147" s="322"/>
      <c r="D147" s="297"/>
      <c r="E147" s="374" t="str">
        <f>IF($F$27="","","○")</f>
        <v>○</v>
      </c>
      <c r="F147" s="298" t="str">
        <f>IF(E147="☓","",IF($F$27="","",IFERROR(VLOOKUP(F148,$BC$2:$BD$80,2,FALSE),$F$27)))</f>
        <v>Xho I</v>
      </c>
      <c r="G147" s="374" t="str">
        <f>IF($H$27="","","○")</f>
        <v/>
      </c>
      <c r="H147" s="298" t="str">
        <f>IF(G147="☓","",IF($H$27="","",IFERROR(VLOOKUP(H148,$BC$2:$BD$80,2,FALSE),$H$27)))</f>
        <v/>
      </c>
      <c r="I147" s="374" t="str">
        <f>IF($J$27="","","○")</f>
        <v/>
      </c>
      <c r="J147" s="298" t="str">
        <f>IF(I147="☓","",IF($J$27="","",IFERROR(VLOOKUP(J148,$BC$2:$BD$80,2,FALSE),$J$27)))</f>
        <v/>
      </c>
      <c r="K147" s="374" t="str">
        <f>IF($L$27="","","○")</f>
        <v/>
      </c>
      <c r="L147" s="298" t="str">
        <f>IF(K147="☓","",IF($L$27="","",IFERROR(VLOOKUP(L148,$BC$2:$BD$80,2,FALSE),$L$27)))</f>
        <v/>
      </c>
      <c r="M147" s="374" t="str">
        <f>IF($N$27="","","○")</f>
        <v/>
      </c>
      <c r="N147" s="298" t="str">
        <f>IF(M147="☓","",IF($N$27="","",IFERROR(VLOOKUP(N148,$BC$2:$BD$80,2,FALSE),$N$27)))</f>
        <v/>
      </c>
      <c r="O147" s="374" t="str">
        <f>IF($P$27="","","○")</f>
        <v/>
      </c>
      <c r="P147" s="298" t="str">
        <f>IF(O147="☓","",IF($P$27="","",IFERROR(VLOOKUP(P148,$BC$2:$BD$80,2,FALSE),$P$27)))</f>
        <v/>
      </c>
      <c r="Q147" s="374" t="str">
        <f>IF($R$27="","","○")</f>
        <v/>
      </c>
      <c r="R147" s="298" t="str">
        <f>IF(Q147="☓","",IF($R$27="","",IFERROR(VLOOKUP(R148,$BC$2:$BD$80,2,FALSE),$R$27)))</f>
        <v/>
      </c>
      <c r="S147" s="374" t="str">
        <f>IF($T$27="","","○")</f>
        <v/>
      </c>
      <c r="T147" s="341" t="str">
        <f>IF(S147="☓","",IF($T$27="","",IFERROR(VLOOKUP(T148,$BC$2:$BD$80,2,FALSE),$T$27)))</f>
        <v/>
      </c>
      <c r="U147" s="331"/>
      <c r="V147" s="331"/>
      <c r="W147" s="331"/>
      <c r="X147" s="331"/>
      <c r="Y147" s="331"/>
      <c r="Z147" s="297"/>
      <c r="AZ147" s="328" t="s">
        <v>458</v>
      </c>
      <c r="BA147" s="328" t="s">
        <v>207</v>
      </c>
    </row>
    <row r="148" spans="1:53">
      <c r="A148" s="322"/>
      <c r="B148" s="361"/>
      <c r="C148" s="380"/>
      <c r="D148" s="381"/>
      <c r="E148" s="361"/>
      <c r="F148" s="378" t="str">
        <f>IF(E147="☓","",IF($AV$10="",$F$28,$AV$10))</f>
        <v>CTCGAG</v>
      </c>
      <c r="G148" s="299"/>
      <c r="H148" s="378" t="str">
        <f>IF(G147="☓","",IF($AV$11="",$H$28,$AV$11))</f>
        <v/>
      </c>
      <c r="I148" s="299"/>
      <c r="J148" s="378" t="str">
        <f>IF(I147="☓","",IF($AV$12="",$J$28,$AV$12))</f>
        <v/>
      </c>
      <c r="K148" s="299"/>
      <c r="L148" s="378" t="str">
        <f>IF(K147="☓","",IF($AV$13="",$L$28,$AV$13))</f>
        <v/>
      </c>
      <c r="M148" s="299"/>
      <c r="N148" s="378" t="str">
        <f>IF(M147="☓","",IF($AV$14="",UPPER($N$28),$AV$14))</f>
        <v/>
      </c>
      <c r="O148" s="299"/>
      <c r="P148" s="378" t="str">
        <f>IF(O147="☓","",IF($AV$15="",$P$28,$AV$15))</f>
        <v/>
      </c>
      <c r="Q148" s="299"/>
      <c r="R148" s="378" t="str">
        <f>IF(Q147="☓","",IF($AV$16="",$R$28,$AV$16))</f>
        <v/>
      </c>
      <c r="S148" s="299"/>
      <c r="T148" s="379" t="str">
        <f>IF(S147="☓","",IF($AV$17="",$T$28,$AV$17))</f>
        <v/>
      </c>
      <c r="U148" s="331"/>
      <c r="V148" s="331"/>
      <c r="W148" s="331"/>
      <c r="X148" s="331"/>
      <c r="Y148" s="331"/>
      <c r="Z148" s="297"/>
      <c r="AZ148" s="328" t="s">
        <v>381</v>
      </c>
      <c r="BA148" s="328" t="s">
        <v>259</v>
      </c>
    </row>
    <row r="149" spans="1:53">
      <c r="A149" s="322"/>
      <c r="B149" s="331" t="s">
        <v>573</v>
      </c>
      <c r="C149" s="331"/>
      <c r="D149" s="331"/>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297"/>
      <c r="AZ149" s="328" t="s">
        <v>517</v>
      </c>
      <c r="BA149" s="328" t="s">
        <v>259</v>
      </c>
    </row>
    <row r="150" spans="1:53">
      <c r="A150" s="322"/>
      <c r="B150" s="331"/>
      <c r="C150" s="331"/>
      <c r="D150" s="331"/>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297"/>
      <c r="AZ150" s="328" t="s">
        <v>459</v>
      </c>
      <c r="BA150" s="328" t="s">
        <v>259</v>
      </c>
    </row>
    <row r="151" spans="1:53">
      <c r="A151" s="421" t="str">
        <f>IF(B151="","","配列長")</f>
        <v/>
      </c>
      <c r="B151" s="422" t="str">
        <f>IF($D$15&gt;=Z151,"NO."&amp;Z151,"")</f>
        <v/>
      </c>
      <c r="C151" s="423"/>
      <c r="D151" s="423"/>
      <c r="E151" s="423"/>
      <c r="F151" s="424"/>
      <c r="G151" s="424"/>
      <c r="H151" s="425"/>
      <c r="I151" s="425"/>
      <c r="J151" s="423"/>
      <c r="K151" s="423"/>
      <c r="L151" s="425"/>
      <c r="M151" s="425"/>
      <c r="N151" s="425"/>
      <c r="O151" s="425"/>
      <c r="P151" s="425"/>
      <c r="Q151" s="425"/>
      <c r="R151" s="425"/>
      <c r="S151" s="425"/>
      <c r="T151" s="425"/>
      <c r="U151" s="425"/>
      <c r="V151" s="425"/>
      <c r="W151" s="425"/>
      <c r="X151" s="425"/>
      <c r="Y151" s="425"/>
      <c r="Z151" s="426">
        <v>8</v>
      </c>
      <c r="AZ151" s="328" t="s">
        <v>382</v>
      </c>
      <c r="BA151" s="328" t="s">
        <v>261</v>
      </c>
    </row>
    <row r="152" spans="1:53">
      <c r="A152" s="322"/>
      <c r="B152" s="331"/>
      <c r="C152" s="331"/>
      <c r="D152" s="331"/>
      <c r="E152" s="331"/>
      <c r="F152" s="331"/>
      <c r="G152" s="331"/>
      <c r="H152" s="331"/>
      <c r="I152" s="331"/>
      <c r="J152" s="331"/>
      <c r="K152" s="331"/>
      <c r="L152" s="331"/>
      <c r="M152" s="331"/>
      <c r="N152" s="331"/>
      <c r="O152" s="331"/>
      <c r="P152" s="331"/>
      <c r="Q152" s="331"/>
      <c r="R152" s="331"/>
      <c r="S152" s="331"/>
      <c r="T152" s="331"/>
      <c r="U152" s="331"/>
      <c r="V152" s="331"/>
      <c r="W152" s="331"/>
      <c r="X152" s="331"/>
      <c r="Y152" s="331"/>
      <c r="Z152" s="297"/>
      <c r="AZ152" s="327" t="s">
        <v>412</v>
      </c>
      <c r="BA152" s="328" t="s">
        <v>261</v>
      </c>
    </row>
    <row r="153" spans="1:53">
      <c r="A153" s="322"/>
      <c r="B153" s="779" t="s">
        <v>133</v>
      </c>
      <c r="C153" s="779"/>
      <c r="D153" s="817" t="str">
        <f>IF(B151="","",$D$18)</f>
        <v/>
      </c>
      <c r="E153" s="817"/>
      <c r="F153" s="817"/>
      <c r="G153" s="331"/>
      <c r="H153" s="331"/>
      <c r="I153" s="331"/>
      <c r="J153" s="331"/>
      <c r="K153" s="331"/>
      <c r="L153" s="331"/>
      <c r="M153" s="331"/>
      <c r="N153" s="331"/>
      <c r="O153" s="331"/>
      <c r="P153" s="331"/>
      <c r="Q153" s="331"/>
      <c r="R153" s="331"/>
      <c r="S153" s="331"/>
      <c r="T153" s="331"/>
      <c r="U153" s="331"/>
      <c r="V153" s="331"/>
      <c r="W153" s="331"/>
      <c r="X153" s="331"/>
      <c r="Y153" s="331"/>
      <c r="Z153" s="297"/>
      <c r="AZ153" s="328" t="s">
        <v>411</v>
      </c>
      <c r="BA153" s="328" t="s">
        <v>261</v>
      </c>
    </row>
    <row r="154" spans="1:53">
      <c r="A154" s="322"/>
      <c r="B154" s="768" t="s">
        <v>2</v>
      </c>
      <c r="C154" s="769"/>
      <c r="D154" s="817"/>
      <c r="E154" s="817"/>
      <c r="F154" s="817"/>
      <c r="G154" s="331"/>
      <c r="H154" s="331"/>
      <c r="I154" s="331"/>
      <c r="J154" s="331"/>
      <c r="K154" s="331"/>
      <c r="L154" s="331"/>
      <c r="M154" s="331"/>
      <c r="N154" s="331"/>
      <c r="O154" s="331"/>
      <c r="P154" s="331"/>
      <c r="Q154" s="331"/>
      <c r="R154" s="331"/>
      <c r="S154" s="331"/>
      <c r="T154" s="331"/>
      <c r="U154" s="331"/>
      <c r="V154" s="331"/>
      <c r="W154" s="331"/>
      <c r="X154" s="331"/>
      <c r="Y154" s="331"/>
      <c r="Z154" s="297"/>
      <c r="AZ154" s="328" t="s">
        <v>551</v>
      </c>
      <c r="BA154" s="328" t="s">
        <v>261</v>
      </c>
    </row>
    <row r="155" spans="1:53">
      <c r="A155" s="322"/>
      <c r="B155" s="768" t="s">
        <v>130</v>
      </c>
      <c r="C155" s="769"/>
      <c r="D155" s="805"/>
      <c r="E155" s="806"/>
      <c r="F155" s="807"/>
      <c r="G155" s="331"/>
      <c r="H155" s="331"/>
      <c r="I155" s="331"/>
      <c r="J155" s="331"/>
      <c r="K155" s="331"/>
      <c r="L155" s="331"/>
      <c r="M155" s="331"/>
      <c r="N155" s="331"/>
      <c r="O155" s="331"/>
      <c r="P155" s="331"/>
      <c r="Q155" s="331"/>
      <c r="R155" s="331"/>
      <c r="S155" s="331"/>
      <c r="T155" s="331"/>
      <c r="U155" s="331"/>
      <c r="V155" s="331"/>
      <c r="W155" s="322"/>
      <c r="X155" s="322"/>
      <c r="Y155" s="331"/>
      <c r="Z155" s="297"/>
      <c r="AZ155" s="328" t="s">
        <v>541</v>
      </c>
      <c r="BA155" s="328" t="s">
        <v>261</v>
      </c>
    </row>
    <row r="156" spans="1:53">
      <c r="A156" s="322"/>
      <c r="B156" s="768" t="s">
        <v>131</v>
      </c>
      <c r="C156" s="769"/>
      <c r="D156" s="805"/>
      <c r="E156" s="806"/>
      <c r="F156" s="807"/>
      <c r="G156" s="331"/>
      <c r="H156" s="331"/>
      <c r="I156" s="331"/>
      <c r="J156" s="331"/>
      <c r="K156" s="331"/>
      <c r="L156" s="331"/>
      <c r="M156" s="331"/>
      <c r="N156" s="331"/>
      <c r="O156" s="331"/>
      <c r="P156" s="331"/>
      <c r="Q156" s="331"/>
      <c r="R156" s="331"/>
      <c r="S156" s="331"/>
      <c r="T156" s="331"/>
      <c r="U156" s="366"/>
      <c r="V156" s="366"/>
      <c r="W156" s="340"/>
      <c r="X156" s="340"/>
      <c r="Y156" s="331"/>
      <c r="Z156" s="297"/>
      <c r="AZ156" s="328" t="s">
        <v>518</v>
      </c>
      <c r="BA156" s="328" t="s">
        <v>261</v>
      </c>
    </row>
    <row r="157" spans="1:53">
      <c r="A157" s="322"/>
      <c r="B157" s="780" t="s">
        <v>571</v>
      </c>
      <c r="C157" s="781"/>
      <c r="D157" s="808"/>
      <c r="E157" s="809"/>
      <c r="F157" s="809"/>
      <c r="G157" s="809"/>
      <c r="H157" s="809"/>
      <c r="I157" s="809"/>
      <c r="J157" s="809"/>
      <c r="K157" s="809"/>
      <c r="L157" s="809"/>
      <c r="M157" s="809"/>
      <c r="N157" s="809"/>
      <c r="O157" s="809"/>
      <c r="P157" s="809"/>
      <c r="Q157" s="809"/>
      <c r="R157" s="809"/>
      <c r="S157" s="809"/>
      <c r="T157" s="810"/>
      <c r="U157" s="367"/>
      <c r="V157" s="367"/>
      <c r="W157" s="340"/>
      <c r="X157" s="340"/>
      <c r="Y157" s="331"/>
      <c r="Z157" s="297"/>
      <c r="AZ157" s="328" t="s">
        <v>460</v>
      </c>
      <c r="BA157" s="328" t="s">
        <v>261</v>
      </c>
    </row>
    <row r="158" spans="1:53">
      <c r="A158" s="368"/>
      <c r="B158" s="782"/>
      <c r="C158" s="783"/>
      <c r="D158" s="811"/>
      <c r="E158" s="812"/>
      <c r="F158" s="812"/>
      <c r="G158" s="812"/>
      <c r="H158" s="812"/>
      <c r="I158" s="812"/>
      <c r="J158" s="812"/>
      <c r="K158" s="812"/>
      <c r="L158" s="812"/>
      <c r="M158" s="812"/>
      <c r="N158" s="812"/>
      <c r="O158" s="812"/>
      <c r="P158" s="812"/>
      <c r="Q158" s="812"/>
      <c r="R158" s="812"/>
      <c r="S158" s="812"/>
      <c r="T158" s="813"/>
      <c r="U158" s="369"/>
      <c r="V158" s="369"/>
      <c r="W158" s="340"/>
      <c r="X158" s="340"/>
      <c r="Y158" s="368"/>
      <c r="Z158" s="370"/>
      <c r="AZ158" s="328" t="s">
        <v>383</v>
      </c>
      <c r="BA158" s="328" t="s">
        <v>263</v>
      </c>
    </row>
    <row r="159" spans="1:53">
      <c r="A159" s="322"/>
      <c r="B159" s="784"/>
      <c r="C159" s="785"/>
      <c r="D159" s="814"/>
      <c r="E159" s="815"/>
      <c r="F159" s="815"/>
      <c r="G159" s="815"/>
      <c r="H159" s="815"/>
      <c r="I159" s="815"/>
      <c r="J159" s="815"/>
      <c r="K159" s="815"/>
      <c r="L159" s="815"/>
      <c r="M159" s="815"/>
      <c r="N159" s="815"/>
      <c r="O159" s="815"/>
      <c r="P159" s="815"/>
      <c r="Q159" s="815"/>
      <c r="R159" s="815"/>
      <c r="S159" s="815"/>
      <c r="T159" s="816"/>
      <c r="U159" s="331"/>
      <c r="V159" s="331"/>
      <c r="W159" s="331"/>
      <c r="X159" s="331"/>
      <c r="Y159" s="331"/>
      <c r="Z159" s="297"/>
      <c r="AZ159" s="328" t="s">
        <v>519</v>
      </c>
      <c r="BA159" s="328" t="s">
        <v>263</v>
      </c>
    </row>
    <row r="160" spans="1:53">
      <c r="A160" s="322"/>
      <c r="B160" s="804" t="s">
        <v>9</v>
      </c>
      <c r="C160" s="804"/>
      <c r="D160" s="331" t="str">
        <f>"5'末端："&amp;""&amp;LEN(D155)&amp;""&amp;"bp"</f>
        <v>5'末端：0bp</v>
      </c>
      <c r="E160" s="331"/>
      <c r="F160" s="331" t="str">
        <f>"3'末端："&amp;""&amp;LEN(D156)&amp;""&amp;"bp"</f>
        <v>3'末端：0bp</v>
      </c>
      <c r="G160" s="331"/>
      <c r="H160" s="331" t="str">
        <f>IF(D157="","コード配列：","コード配列："&amp;'コドン変換用シート (一括)'!AF11&amp;""&amp;"bp ("&amp;'コドン変換用シート (一括)'!AG11&amp;""&amp;"AA)")</f>
        <v>コード配列：</v>
      </c>
      <c r="I160" s="331"/>
      <c r="J160" s="331"/>
      <c r="K160" s="331"/>
      <c r="L160" s="331" t="str">
        <f>IFERROR("合計："&amp;LEN(D155)+LEN(D156)+'コドン変換用シート (一括)'!AF11&amp;""&amp;"bp","")</f>
        <v/>
      </c>
      <c r="M160" s="331"/>
      <c r="N160" s="331"/>
      <c r="O160" s="331"/>
      <c r="P160" s="331"/>
      <c r="Q160" s="331"/>
      <c r="R160" s="331"/>
      <c r="S160" s="331"/>
      <c r="T160" s="331"/>
      <c r="U160" s="368"/>
      <c r="V160" s="368"/>
      <c r="W160" s="368"/>
      <c r="X160" s="331"/>
      <c r="Y160" s="331"/>
      <c r="Z160" s="297"/>
      <c r="AZ160" s="328" t="s">
        <v>461</v>
      </c>
      <c r="BA160" s="328" t="s">
        <v>263</v>
      </c>
    </row>
    <row r="161" spans="1:53">
      <c r="A161" s="322"/>
      <c r="B161" s="368"/>
      <c r="C161" s="368"/>
      <c r="D161" s="368"/>
      <c r="E161" s="368"/>
      <c r="F161" s="368"/>
      <c r="G161" s="368"/>
      <c r="H161" s="368"/>
      <c r="I161" s="368"/>
      <c r="J161" s="368"/>
      <c r="K161" s="368"/>
      <c r="L161" s="368"/>
      <c r="M161" s="368"/>
      <c r="N161" s="368"/>
      <c r="O161" s="368"/>
      <c r="P161" s="368"/>
      <c r="Q161" s="368"/>
      <c r="R161" s="368"/>
      <c r="S161" s="368"/>
      <c r="T161" s="368"/>
      <c r="U161" s="331"/>
      <c r="V161" s="331"/>
      <c r="W161" s="331"/>
      <c r="X161" s="368"/>
      <c r="Y161" s="331"/>
      <c r="Z161" s="297"/>
      <c r="AZ161" s="328" t="s">
        <v>384</v>
      </c>
      <c r="BA161" s="328" t="s">
        <v>265</v>
      </c>
    </row>
    <row r="162" spans="1:53">
      <c r="A162" s="322"/>
      <c r="B162" s="348" t="s">
        <v>566</v>
      </c>
      <c r="C162" s="372"/>
      <c r="D162" s="373"/>
      <c r="E162" s="348" t="s">
        <v>568</v>
      </c>
      <c r="F162" s="349" t="str">
        <f>IF($F$25="","",IFERROR(VLOOKUP($F$44,$BC$2:$BD$80,2,FALSE),$F$25))</f>
        <v>Kpn I</v>
      </c>
      <c r="G162" s="374" t="str">
        <f>IF($H$25="","","○")</f>
        <v>○</v>
      </c>
      <c r="H162" s="298" t="str">
        <f>IF(G162="☓","",IF($H$25="","",IFERROR(VLOOKUP(H163,$BC$2:$BD$80,2,FALSE),$H$25)))</f>
        <v>BamH I</v>
      </c>
      <c r="I162" s="374" t="str">
        <f>IF($J$25="","","○")</f>
        <v>○</v>
      </c>
      <c r="J162" s="298" t="str">
        <f>IF(I162="☓","",IF($J$25="","",IFERROR(VLOOKUP(J163,$BC$2:$BD$80,2,FALSE),$J$25)))</f>
        <v>EcoR I</v>
      </c>
      <c r="K162" s="374" t="str">
        <f>IF($L$25="","","○")</f>
        <v>○</v>
      </c>
      <c r="L162" s="298" t="str">
        <f>IF(K162="☓","",IF($L$25="","",IFERROR(VLOOKUP(L163,$BC$2:$BD$80,2,FALSE),$L$25)))</f>
        <v>Hind III</v>
      </c>
      <c r="M162" s="374" t="str">
        <f>IF($N$25="","","○")</f>
        <v>○</v>
      </c>
      <c r="N162" s="298" t="str">
        <f>IF(M162="☓","",IF($N$25="","",IFERROR(VLOOKUP(N163,$BC$2:$BD$80,2,FALSE),$N$25)))</f>
        <v>EcoR V</v>
      </c>
      <c r="O162" s="374" t="str">
        <f>IF($P$25="","","○")</f>
        <v>○</v>
      </c>
      <c r="P162" s="298" t="str">
        <f>IF(O162="☓","",IF($P$25="","",IFERROR(VLOOKUP(P163,$BC$2:$BD$80,2,FALSE),$P$25)))</f>
        <v>Ssp I</v>
      </c>
      <c r="Q162" s="374" t="str">
        <f>IF($R$25="","","○")</f>
        <v>○</v>
      </c>
      <c r="R162" s="298" t="str">
        <f>IF(Q162="☓","",IF($R$25="","",IFERROR(VLOOKUP(R163,$BC$2:$BD$80,2,FALSE),$R$25)))</f>
        <v>Kpn I</v>
      </c>
      <c r="S162" s="374" t="str">
        <f>IF($T$25="","","○")</f>
        <v>○</v>
      </c>
      <c r="T162" s="341" t="str">
        <f>IF(S162="☓","",IF($T$25="","",IFERROR(VLOOKUP(T163,$BC$2:$BD$80,2,FALSE),$T$25)))</f>
        <v>Pst I</v>
      </c>
      <c r="U162" s="368"/>
      <c r="V162" s="368"/>
      <c r="W162" s="368"/>
      <c r="X162" s="331"/>
      <c r="Y162" s="331"/>
      <c r="Z162" s="297"/>
      <c r="AZ162" s="328" t="s">
        <v>462</v>
      </c>
      <c r="BA162" s="328" t="s">
        <v>265</v>
      </c>
    </row>
    <row r="163" spans="1:53">
      <c r="A163" s="322"/>
      <c r="B163" s="375"/>
      <c r="C163" s="368"/>
      <c r="D163" s="370"/>
      <c r="E163" s="353"/>
      <c r="F163" s="376" t="str">
        <f>IF(AV121="",$F$26,AV121)</f>
        <v>GGTACC</v>
      </c>
      <c r="G163" s="377"/>
      <c r="H163" s="378" t="str">
        <f>IF(G162="☓","",IF($AV$3="",$H$26,$AV$3))</f>
        <v>GGATCC</v>
      </c>
      <c r="I163" s="299"/>
      <c r="J163" s="378" t="str">
        <f>IF(I162="☓","",IF($AV$4="",$J$26,$AV$4))</f>
        <v>GAATTC</v>
      </c>
      <c r="K163" s="299"/>
      <c r="L163" s="378" t="str">
        <f>IF(K162="☓","",IF($AV$5="",$L$26,$AV$5))</f>
        <v>AAGCTT</v>
      </c>
      <c r="M163" s="299"/>
      <c r="N163" s="378" t="str">
        <f>IF(M162="☓","",IF($AV$6="",$N$26,$AV$6))</f>
        <v>GATATC</v>
      </c>
      <c r="O163" s="299"/>
      <c r="P163" s="378" t="str">
        <f>IF(O162="☓","",IF($AV$7="",$P$26,$AV$7))</f>
        <v>AATATT</v>
      </c>
      <c r="Q163" s="299"/>
      <c r="R163" s="378" t="str">
        <f>IF(Q162="☓","",IF($AV$8="",$R$26,$AV$8))</f>
        <v>GGTACC</v>
      </c>
      <c r="S163" s="299"/>
      <c r="T163" s="379" t="str">
        <f>IF(S162="☓","",IF($AV$9="",$T$26,$AV$9))</f>
        <v>CTGCAG</v>
      </c>
      <c r="U163" s="331"/>
      <c r="V163" s="331"/>
      <c r="W163" s="331"/>
      <c r="X163" s="331"/>
      <c r="Y163" s="331"/>
      <c r="Z163" s="297"/>
      <c r="AZ163" s="328" t="s">
        <v>385</v>
      </c>
      <c r="BA163" s="328" t="s">
        <v>267</v>
      </c>
    </row>
    <row r="164" spans="1:53">
      <c r="A164" s="322"/>
      <c r="B164" s="353"/>
      <c r="C164" s="322"/>
      <c r="D164" s="297"/>
      <c r="E164" s="374" t="str">
        <f>IF($F$27="","","○")</f>
        <v>○</v>
      </c>
      <c r="F164" s="298" t="str">
        <f>IF(E164="☓","",IF($F$27="","",IFERROR(VLOOKUP(F165,$BC$2:$BD$80,2,FALSE),$F$27)))</f>
        <v>Xho I</v>
      </c>
      <c r="G164" s="374" t="str">
        <f>IF($H$27="","","○")</f>
        <v/>
      </c>
      <c r="H164" s="298" t="str">
        <f>IF(G164="☓","",IF($H$27="","",IFERROR(VLOOKUP(H165,$BC$2:$BD$80,2,FALSE),$H$27)))</f>
        <v/>
      </c>
      <c r="I164" s="374" t="str">
        <f>IF($J$27="","","○")</f>
        <v/>
      </c>
      <c r="J164" s="298" t="str">
        <f>IF(I164="☓","",IF($J$27="","",IFERROR(VLOOKUP(J165,$BC$2:$BD$80,2,FALSE),$J$27)))</f>
        <v/>
      </c>
      <c r="K164" s="374" t="str">
        <f>IF($L$27="","","○")</f>
        <v/>
      </c>
      <c r="L164" s="298" t="str">
        <f>IF(K164="☓","",IF($L$27="","",IFERROR(VLOOKUP(L165,$BC$2:$BD$80,2,FALSE),$L$27)))</f>
        <v/>
      </c>
      <c r="M164" s="374" t="str">
        <f>IF($N$27="","","○")</f>
        <v/>
      </c>
      <c r="N164" s="298" t="str">
        <f>IF(M164="☓","",IF($N$27="","",IFERROR(VLOOKUP(N165,$BC$2:$BD$80,2,FALSE),$N$27)))</f>
        <v/>
      </c>
      <c r="O164" s="374" t="str">
        <f>IF($P$27="","","○")</f>
        <v/>
      </c>
      <c r="P164" s="298" t="str">
        <f>IF(O164="☓","",IF($P$27="","",IFERROR(VLOOKUP(P165,$BC$2:$BD$80,2,FALSE),$P$27)))</f>
        <v/>
      </c>
      <c r="Q164" s="374" t="str">
        <f>IF($R$27="","","○")</f>
        <v/>
      </c>
      <c r="R164" s="298" t="str">
        <f>IF(Q164="☓","",IF($R$27="","",IFERROR(VLOOKUP(R165,$BC$2:$BD$80,2,FALSE),$R$27)))</f>
        <v/>
      </c>
      <c r="S164" s="374" t="str">
        <f>IF($T$27="","","○")</f>
        <v/>
      </c>
      <c r="T164" s="341" t="str">
        <f>IF(S164="☓","",IF($T$27="","",IFERROR(VLOOKUP(T165,$BC$2:$BD$80,2,FALSE),$T$27)))</f>
        <v/>
      </c>
      <c r="U164" s="331"/>
      <c r="V164" s="331"/>
      <c r="W164" s="331"/>
      <c r="X164" s="331"/>
      <c r="Y164" s="331"/>
      <c r="Z164" s="297"/>
      <c r="AZ164" s="328" t="s">
        <v>520</v>
      </c>
      <c r="BA164" s="328" t="s">
        <v>267</v>
      </c>
    </row>
    <row r="165" spans="1:53">
      <c r="A165" s="322"/>
      <c r="B165" s="361"/>
      <c r="C165" s="380"/>
      <c r="D165" s="381"/>
      <c r="E165" s="361"/>
      <c r="F165" s="378" t="str">
        <f>IF(E164="☓","",IF($AV$10="",$F$28,$AV$10))</f>
        <v>CTCGAG</v>
      </c>
      <c r="G165" s="299"/>
      <c r="H165" s="378" t="str">
        <f>IF(G164="☓","",IF($AV$11="",$H$28,$AV$11))</f>
        <v/>
      </c>
      <c r="I165" s="299"/>
      <c r="J165" s="378" t="str">
        <f>IF(I164="☓","",IF($AV$12="",$J$28,$AV$12))</f>
        <v/>
      </c>
      <c r="K165" s="299"/>
      <c r="L165" s="378" t="str">
        <f>IF(K164="☓","",IF($AV$13="",$L$28,$AV$13))</f>
        <v/>
      </c>
      <c r="M165" s="299"/>
      <c r="N165" s="378" t="str">
        <f>IF(M164="☓","",IF($AV$14="",UPPER($N$28),$AV$14))</f>
        <v/>
      </c>
      <c r="O165" s="299"/>
      <c r="P165" s="378" t="str">
        <f>IF(O164="☓","",IF($AV$15="",$P$28,$AV$15))</f>
        <v/>
      </c>
      <c r="Q165" s="299"/>
      <c r="R165" s="378" t="str">
        <f>IF(Q164="☓","",IF($AV$16="",$R$28,$AV$16))</f>
        <v/>
      </c>
      <c r="S165" s="299"/>
      <c r="T165" s="379" t="str">
        <f>IF(S164="☓","",IF($AV$17="",$T$28,$AV$17))</f>
        <v/>
      </c>
      <c r="U165" s="331"/>
      <c r="V165" s="331"/>
      <c r="W165" s="331"/>
      <c r="X165" s="331"/>
      <c r="Y165" s="331"/>
      <c r="Z165" s="297"/>
      <c r="AZ165" s="328" t="s">
        <v>463</v>
      </c>
      <c r="BA165" s="328" t="s">
        <v>267</v>
      </c>
    </row>
    <row r="166" spans="1:53">
      <c r="A166" s="322"/>
      <c r="B166" s="331" t="s">
        <v>573</v>
      </c>
      <c r="C166" s="331"/>
      <c r="D166" s="331"/>
      <c r="E166" s="331"/>
      <c r="F166" s="331"/>
      <c r="G166" s="331"/>
      <c r="H166" s="331"/>
      <c r="I166" s="331"/>
      <c r="J166" s="331"/>
      <c r="K166" s="331"/>
      <c r="L166" s="331"/>
      <c r="M166" s="331"/>
      <c r="N166" s="331"/>
      <c r="O166" s="331"/>
      <c r="P166" s="331"/>
      <c r="Q166" s="331"/>
      <c r="R166" s="331"/>
      <c r="S166" s="331"/>
      <c r="T166" s="331"/>
      <c r="U166" s="331"/>
      <c r="V166" s="331"/>
      <c r="W166" s="331"/>
      <c r="X166" s="331"/>
      <c r="Y166" s="331"/>
      <c r="Z166" s="297"/>
      <c r="AZ166" s="328" t="s">
        <v>386</v>
      </c>
      <c r="BA166" s="328" t="s">
        <v>269</v>
      </c>
    </row>
    <row r="167" spans="1:53">
      <c r="A167" s="322"/>
      <c r="B167" s="331"/>
      <c r="C167" s="331"/>
      <c r="D167" s="331"/>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297"/>
      <c r="AZ167" s="328" t="s">
        <v>413</v>
      </c>
      <c r="BA167" s="328" t="s">
        <v>269</v>
      </c>
    </row>
    <row r="168" spans="1:53">
      <c r="A168" s="421" t="str">
        <f>IF(B168="","","配列長")</f>
        <v/>
      </c>
      <c r="B168" s="422" t="str">
        <f>IF($D$15&gt;=Z168,"NO."&amp;Z168,"")</f>
        <v/>
      </c>
      <c r="C168" s="423"/>
      <c r="D168" s="423"/>
      <c r="E168" s="423"/>
      <c r="F168" s="424"/>
      <c r="G168" s="424"/>
      <c r="H168" s="425"/>
      <c r="I168" s="425"/>
      <c r="J168" s="423"/>
      <c r="K168" s="423"/>
      <c r="L168" s="425"/>
      <c r="M168" s="425"/>
      <c r="N168" s="425"/>
      <c r="O168" s="425"/>
      <c r="P168" s="425"/>
      <c r="Q168" s="425"/>
      <c r="R168" s="425"/>
      <c r="S168" s="425"/>
      <c r="T168" s="425"/>
      <c r="U168" s="425"/>
      <c r="V168" s="425"/>
      <c r="W168" s="425"/>
      <c r="X168" s="425"/>
      <c r="Y168" s="425"/>
      <c r="Z168" s="426">
        <v>9</v>
      </c>
      <c r="AZ168" s="328" t="s">
        <v>552</v>
      </c>
      <c r="BA168" s="328" t="s">
        <v>269</v>
      </c>
    </row>
    <row r="169" spans="1:53">
      <c r="A169" s="322"/>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297"/>
      <c r="AZ169" s="328" t="s">
        <v>542</v>
      </c>
      <c r="BA169" s="328" t="s">
        <v>269</v>
      </c>
    </row>
    <row r="170" spans="1:53">
      <c r="A170" s="322"/>
      <c r="B170" s="779" t="s">
        <v>133</v>
      </c>
      <c r="C170" s="779"/>
      <c r="D170" s="817" t="str">
        <f>IF(B168="","",$D$18)</f>
        <v/>
      </c>
      <c r="E170" s="817"/>
      <c r="F170" s="817"/>
      <c r="G170" s="331"/>
      <c r="H170" s="331"/>
      <c r="I170" s="331"/>
      <c r="J170" s="331"/>
      <c r="K170" s="331"/>
      <c r="L170" s="331"/>
      <c r="M170" s="331"/>
      <c r="N170" s="331"/>
      <c r="O170" s="331"/>
      <c r="P170" s="331"/>
      <c r="Q170" s="331"/>
      <c r="R170" s="331"/>
      <c r="S170" s="331"/>
      <c r="T170" s="331"/>
      <c r="U170" s="331"/>
      <c r="V170" s="331"/>
      <c r="W170" s="331"/>
      <c r="X170" s="331"/>
      <c r="Y170" s="331"/>
      <c r="Z170" s="297"/>
      <c r="AZ170" s="328" t="s">
        <v>521</v>
      </c>
      <c r="BA170" s="328" t="s">
        <v>269</v>
      </c>
    </row>
    <row r="171" spans="1:53">
      <c r="A171" s="322"/>
      <c r="B171" s="768" t="s">
        <v>2</v>
      </c>
      <c r="C171" s="769"/>
      <c r="D171" s="817"/>
      <c r="E171" s="817"/>
      <c r="F171" s="817"/>
      <c r="G171" s="331"/>
      <c r="H171" s="331"/>
      <c r="I171" s="331"/>
      <c r="J171" s="331"/>
      <c r="K171" s="331"/>
      <c r="L171" s="331"/>
      <c r="M171" s="331"/>
      <c r="N171" s="331"/>
      <c r="O171" s="331"/>
      <c r="P171" s="331"/>
      <c r="Q171" s="331"/>
      <c r="R171" s="331"/>
      <c r="S171" s="331"/>
      <c r="T171" s="331"/>
      <c r="U171" s="331"/>
      <c r="V171" s="331"/>
      <c r="W171" s="331"/>
      <c r="X171" s="331"/>
      <c r="Y171" s="331"/>
      <c r="Z171" s="297"/>
      <c r="AZ171" s="328" t="s">
        <v>464</v>
      </c>
      <c r="BA171" s="328" t="s">
        <v>269</v>
      </c>
    </row>
    <row r="172" spans="1:53">
      <c r="A172" s="322"/>
      <c r="B172" s="768" t="s">
        <v>130</v>
      </c>
      <c r="C172" s="769"/>
      <c r="D172" s="805"/>
      <c r="E172" s="806"/>
      <c r="F172" s="807"/>
      <c r="G172" s="331"/>
      <c r="H172" s="331"/>
      <c r="I172" s="331"/>
      <c r="J172" s="331"/>
      <c r="K172" s="331"/>
      <c r="L172" s="331"/>
      <c r="M172" s="331"/>
      <c r="N172" s="331"/>
      <c r="O172" s="331"/>
      <c r="P172" s="331"/>
      <c r="Q172" s="331"/>
      <c r="R172" s="331"/>
      <c r="S172" s="331"/>
      <c r="T172" s="331"/>
      <c r="U172" s="331"/>
      <c r="V172" s="331"/>
      <c r="W172" s="322"/>
      <c r="X172" s="322"/>
      <c r="Y172" s="331"/>
      <c r="Z172" s="297"/>
      <c r="AZ172" s="328" t="s">
        <v>387</v>
      </c>
      <c r="BA172" s="328" t="s">
        <v>271</v>
      </c>
    </row>
    <row r="173" spans="1:53">
      <c r="A173" s="322"/>
      <c r="B173" s="768" t="s">
        <v>131</v>
      </c>
      <c r="C173" s="769"/>
      <c r="D173" s="805"/>
      <c r="E173" s="806"/>
      <c r="F173" s="807"/>
      <c r="G173" s="331"/>
      <c r="H173" s="331"/>
      <c r="I173" s="331"/>
      <c r="J173" s="331"/>
      <c r="K173" s="331"/>
      <c r="L173" s="331"/>
      <c r="M173" s="331"/>
      <c r="N173" s="331"/>
      <c r="O173" s="331"/>
      <c r="P173" s="331"/>
      <c r="Q173" s="331"/>
      <c r="R173" s="331"/>
      <c r="S173" s="331"/>
      <c r="T173" s="331"/>
      <c r="U173" s="366"/>
      <c r="V173" s="366"/>
      <c r="W173" s="340"/>
      <c r="X173" s="340"/>
      <c r="Y173" s="331"/>
      <c r="Z173" s="297"/>
      <c r="AZ173" s="328" t="s">
        <v>465</v>
      </c>
      <c r="BA173" s="328" t="s">
        <v>271</v>
      </c>
    </row>
    <row r="174" spans="1:53">
      <c r="A174" s="322"/>
      <c r="B174" s="780" t="s">
        <v>571</v>
      </c>
      <c r="C174" s="781"/>
      <c r="D174" s="808"/>
      <c r="E174" s="809"/>
      <c r="F174" s="809"/>
      <c r="G174" s="809"/>
      <c r="H174" s="809"/>
      <c r="I174" s="809"/>
      <c r="J174" s="809"/>
      <c r="K174" s="809"/>
      <c r="L174" s="809"/>
      <c r="M174" s="809"/>
      <c r="N174" s="809"/>
      <c r="O174" s="809"/>
      <c r="P174" s="809"/>
      <c r="Q174" s="809"/>
      <c r="R174" s="809"/>
      <c r="S174" s="809"/>
      <c r="T174" s="810"/>
      <c r="U174" s="367"/>
      <c r="V174" s="367"/>
      <c r="W174" s="340"/>
      <c r="X174" s="340"/>
      <c r="Y174" s="331"/>
      <c r="Z174" s="297"/>
      <c r="AZ174" s="328" t="s">
        <v>388</v>
      </c>
      <c r="BA174" s="328" t="s">
        <v>273</v>
      </c>
    </row>
    <row r="175" spans="1:53">
      <c r="A175" s="368"/>
      <c r="B175" s="782"/>
      <c r="C175" s="783"/>
      <c r="D175" s="811"/>
      <c r="E175" s="812"/>
      <c r="F175" s="812"/>
      <c r="G175" s="812"/>
      <c r="H175" s="812"/>
      <c r="I175" s="812"/>
      <c r="J175" s="812"/>
      <c r="K175" s="812"/>
      <c r="L175" s="812"/>
      <c r="M175" s="812"/>
      <c r="N175" s="812"/>
      <c r="O175" s="812"/>
      <c r="P175" s="812"/>
      <c r="Q175" s="812"/>
      <c r="R175" s="812"/>
      <c r="S175" s="812"/>
      <c r="T175" s="813"/>
      <c r="U175" s="369"/>
      <c r="V175" s="369"/>
      <c r="W175" s="340"/>
      <c r="X175" s="340"/>
      <c r="Y175" s="368"/>
      <c r="Z175" s="370"/>
      <c r="AZ175" s="328" t="s">
        <v>389</v>
      </c>
      <c r="BA175" s="328" t="s">
        <v>275</v>
      </c>
    </row>
    <row r="176" spans="1:53">
      <c r="A176" s="322"/>
      <c r="B176" s="784"/>
      <c r="C176" s="785"/>
      <c r="D176" s="814"/>
      <c r="E176" s="815"/>
      <c r="F176" s="815"/>
      <c r="G176" s="815"/>
      <c r="H176" s="815"/>
      <c r="I176" s="815"/>
      <c r="J176" s="815"/>
      <c r="K176" s="815"/>
      <c r="L176" s="815"/>
      <c r="M176" s="815"/>
      <c r="N176" s="815"/>
      <c r="O176" s="815"/>
      <c r="P176" s="815"/>
      <c r="Q176" s="815"/>
      <c r="R176" s="815"/>
      <c r="S176" s="815"/>
      <c r="T176" s="816"/>
      <c r="U176" s="331"/>
      <c r="V176" s="331"/>
      <c r="W176" s="331"/>
      <c r="X176" s="331"/>
      <c r="Y176" s="331"/>
      <c r="Z176" s="297"/>
      <c r="AZ176" s="328" t="s">
        <v>390</v>
      </c>
      <c r="BA176" s="328" t="s">
        <v>277</v>
      </c>
    </row>
    <row r="177" spans="1:53">
      <c r="A177" s="322"/>
      <c r="B177" s="804" t="s">
        <v>9</v>
      </c>
      <c r="C177" s="804"/>
      <c r="D177" s="331" t="str">
        <f>"5'末端："&amp;""&amp;LEN(D172)&amp;""&amp;"bp"</f>
        <v>5'末端：0bp</v>
      </c>
      <c r="E177" s="331"/>
      <c r="F177" s="331" t="str">
        <f>"3'末端："&amp;""&amp;LEN(D173)&amp;""&amp;"bp"</f>
        <v>3'末端：0bp</v>
      </c>
      <c r="G177" s="331"/>
      <c r="H177" s="331" t="str">
        <f>IF(D174="","コード配列：","コード配列："&amp;'コドン変換用シート (一括)'!AF12&amp;""&amp;"bp ("&amp;'コドン変換用シート (一括)'!AG12&amp;""&amp;"AA)")</f>
        <v>コード配列：</v>
      </c>
      <c r="I177" s="331"/>
      <c r="J177" s="331"/>
      <c r="K177" s="331"/>
      <c r="L177" s="331" t="str">
        <f>IFERROR("合計："&amp;LEN(D172)+LEN(D173)+'コドン変換用シート (一括)'!AF12&amp;""&amp;"bp","")</f>
        <v/>
      </c>
      <c r="M177" s="331"/>
      <c r="N177" s="331"/>
      <c r="O177" s="331"/>
      <c r="P177" s="331"/>
      <c r="Q177" s="331"/>
      <c r="R177" s="331"/>
      <c r="S177" s="331"/>
      <c r="T177" s="331"/>
      <c r="U177" s="368"/>
      <c r="V177" s="368"/>
      <c r="W177" s="368"/>
      <c r="X177" s="331"/>
      <c r="Y177" s="331"/>
      <c r="Z177" s="297"/>
      <c r="AZ177" s="328" t="s">
        <v>391</v>
      </c>
      <c r="BA177" s="328" t="s">
        <v>279</v>
      </c>
    </row>
    <row r="178" spans="1:53">
      <c r="A178" s="322"/>
      <c r="B178" s="368"/>
      <c r="C178" s="368"/>
      <c r="D178" s="368"/>
      <c r="E178" s="368"/>
      <c r="F178" s="368"/>
      <c r="G178" s="368"/>
      <c r="H178" s="368"/>
      <c r="I178" s="368"/>
      <c r="J178" s="368"/>
      <c r="K178" s="368"/>
      <c r="L178" s="368"/>
      <c r="M178" s="368"/>
      <c r="N178" s="368"/>
      <c r="O178" s="368"/>
      <c r="P178" s="368"/>
      <c r="Q178" s="368"/>
      <c r="R178" s="368"/>
      <c r="S178" s="368"/>
      <c r="T178" s="368"/>
      <c r="U178" s="331"/>
      <c r="V178" s="331"/>
      <c r="W178" s="331"/>
      <c r="X178" s="368"/>
      <c r="Y178" s="331"/>
      <c r="Z178" s="297"/>
      <c r="AZ178" s="328" t="s">
        <v>392</v>
      </c>
      <c r="BA178" s="328" t="s">
        <v>281</v>
      </c>
    </row>
    <row r="179" spans="1:53">
      <c r="A179" s="322"/>
      <c r="B179" s="348" t="s">
        <v>566</v>
      </c>
      <c r="C179" s="372"/>
      <c r="D179" s="373"/>
      <c r="E179" s="348" t="s">
        <v>568</v>
      </c>
      <c r="F179" s="349" t="str">
        <f>IF($F$25="","",IFERROR(VLOOKUP($F$44,$BC$2:$BD$80,2,FALSE),$F$25))</f>
        <v>Kpn I</v>
      </c>
      <c r="G179" s="374" t="str">
        <f>IF($H$25="","","○")</f>
        <v>○</v>
      </c>
      <c r="H179" s="298" t="str">
        <f>IF(G179="☓","",IF($H$25="","",IFERROR(VLOOKUP(H180,$BC$2:$BD$80,2,FALSE),$H$25)))</f>
        <v>BamH I</v>
      </c>
      <c r="I179" s="374" t="str">
        <f>IF($J$25="","","○")</f>
        <v>○</v>
      </c>
      <c r="J179" s="298" t="str">
        <f>IF(I179="☓","",IF($J$25="","",IFERROR(VLOOKUP(J180,$BC$2:$BD$80,2,FALSE),$J$25)))</f>
        <v>EcoR I</v>
      </c>
      <c r="K179" s="374" t="str">
        <f>IF($L$25="","","○")</f>
        <v>○</v>
      </c>
      <c r="L179" s="298" t="str">
        <f>IF(K179="☓","",IF($L$25="","",IFERROR(VLOOKUP(L180,$BC$2:$BD$80,2,FALSE),$L$25)))</f>
        <v>Hind III</v>
      </c>
      <c r="M179" s="374" t="str">
        <f>IF($N$25="","","○")</f>
        <v>○</v>
      </c>
      <c r="N179" s="298" t="str">
        <f>IF(M179="☓","",IF($N$25="","",IFERROR(VLOOKUP(N180,$BC$2:$BD$80,2,FALSE),$N$25)))</f>
        <v>EcoR V</v>
      </c>
      <c r="O179" s="374" t="str">
        <f>IF($P$25="","","○")</f>
        <v>○</v>
      </c>
      <c r="P179" s="298" t="str">
        <f>IF(O179="☓","",IF($P$25="","",IFERROR(VLOOKUP(P180,$BC$2:$BD$80,2,FALSE),$P$25)))</f>
        <v>Ssp I</v>
      </c>
      <c r="Q179" s="374" t="str">
        <f>IF($R$25="","","○")</f>
        <v>○</v>
      </c>
      <c r="R179" s="298" t="str">
        <f>IF(Q179="☓","",IF($R$25="","",IFERROR(VLOOKUP(R180,$BC$2:$BD$80,2,FALSE),$R$25)))</f>
        <v>Kpn I</v>
      </c>
      <c r="S179" s="374" t="str">
        <f>IF($T$25="","","○")</f>
        <v>○</v>
      </c>
      <c r="T179" s="341" t="str">
        <f>IF(S179="☓","",IF($T$25="","",IFERROR(VLOOKUP(T180,$BC$2:$BD$80,2,FALSE),$T$25)))</f>
        <v>Pst I</v>
      </c>
      <c r="U179" s="368"/>
      <c r="V179" s="368"/>
      <c r="W179" s="368"/>
      <c r="X179" s="331"/>
      <c r="Y179" s="331"/>
      <c r="Z179" s="297"/>
      <c r="AZ179" s="328" t="s">
        <v>466</v>
      </c>
      <c r="BA179" s="328" t="s">
        <v>281</v>
      </c>
    </row>
    <row r="180" spans="1:53">
      <c r="A180" s="322"/>
      <c r="B180" s="375"/>
      <c r="C180" s="368"/>
      <c r="D180" s="370"/>
      <c r="E180" s="353"/>
      <c r="F180" s="376" t="str">
        <f>IF(AV138="",$F$26,AV138)</f>
        <v>GGTACC</v>
      </c>
      <c r="G180" s="377"/>
      <c r="H180" s="378" t="str">
        <f>IF(G179="☓","",IF($AV$3="",$H$26,$AV$3))</f>
        <v>GGATCC</v>
      </c>
      <c r="I180" s="299"/>
      <c r="J180" s="378" t="str">
        <f>IF(I179="☓","",IF($AV$4="",$J$26,$AV$4))</f>
        <v>GAATTC</v>
      </c>
      <c r="K180" s="299"/>
      <c r="L180" s="378" t="str">
        <f>IF(K179="☓","",IF($AV$5="",$L$26,$AV$5))</f>
        <v>AAGCTT</v>
      </c>
      <c r="M180" s="299"/>
      <c r="N180" s="378" t="str">
        <f>IF(M179="☓","",IF($AV$6="",$N$26,$AV$6))</f>
        <v>GATATC</v>
      </c>
      <c r="O180" s="299"/>
      <c r="P180" s="378" t="str">
        <f>IF(O179="☓","",IF($AV$7="",$P$26,$AV$7))</f>
        <v>AATATT</v>
      </c>
      <c r="Q180" s="299"/>
      <c r="R180" s="378" t="str">
        <f>IF(Q179="☓","",IF($AV$8="",$R$26,$AV$8))</f>
        <v>GGTACC</v>
      </c>
      <c r="S180" s="299"/>
      <c r="T180" s="379" t="str">
        <f>IF(S179="☓","",IF($AV$9="",$T$26,$AV$9))</f>
        <v>CTGCAG</v>
      </c>
      <c r="U180" s="331"/>
      <c r="V180" s="331"/>
      <c r="W180" s="331"/>
      <c r="X180" s="331"/>
      <c r="Y180" s="331"/>
      <c r="Z180" s="297"/>
      <c r="AZ180" s="328" t="s">
        <v>393</v>
      </c>
      <c r="BA180" s="328" t="s">
        <v>283</v>
      </c>
    </row>
    <row r="181" spans="1:53">
      <c r="A181" s="322"/>
      <c r="B181" s="353"/>
      <c r="C181" s="322"/>
      <c r="D181" s="297"/>
      <c r="E181" s="374" t="str">
        <f>IF($F$27="","","○")</f>
        <v>○</v>
      </c>
      <c r="F181" s="298" t="str">
        <f>IF(E181="☓","",IF($F$27="","",IFERROR(VLOOKUP(F182,$BC$2:$BD$80,2,FALSE),$F$27)))</f>
        <v>Xho I</v>
      </c>
      <c r="G181" s="374" t="str">
        <f>IF($H$27="","","○")</f>
        <v/>
      </c>
      <c r="H181" s="298" t="str">
        <f>IF(G181="☓","",IF($H$27="","",IFERROR(VLOOKUP(H182,$BC$2:$BD$80,2,FALSE),$H$27)))</f>
        <v/>
      </c>
      <c r="I181" s="374" t="str">
        <f>IF($J$27="","","○")</f>
        <v/>
      </c>
      <c r="J181" s="298" t="str">
        <f>IF(I181="☓","",IF($J$27="","",IFERROR(VLOOKUP(J182,$BC$2:$BD$80,2,FALSE),$J$27)))</f>
        <v/>
      </c>
      <c r="K181" s="374" t="str">
        <f>IF($L$27="","","○")</f>
        <v/>
      </c>
      <c r="L181" s="298" t="str">
        <f>IF(K181="☓","",IF($L$27="","",IFERROR(VLOOKUP(L182,$BC$2:$BD$80,2,FALSE),$L$27)))</f>
        <v/>
      </c>
      <c r="M181" s="374" t="str">
        <f>IF($N$27="","","○")</f>
        <v/>
      </c>
      <c r="N181" s="298" t="str">
        <f>IF(M181="☓","",IF($N$27="","",IFERROR(VLOOKUP(N182,$BC$2:$BD$80,2,FALSE),$N$27)))</f>
        <v/>
      </c>
      <c r="O181" s="374" t="str">
        <f>IF($P$27="","","○")</f>
        <v/>
      </c>
      <c r="P181" s="298" t="str">
        <f>IF(O181="☓","",IF($P$27="","",IFERROR(VLOOKUP(P182,$BC$2:$BD$80,2,FALSE),$P$27)))</f>
        <v/>
      </c>
      <c r="Q181" s="374" t="str">
        <f>IF($R$27="","","○")</f>
        <v/>
      </c>
      <c r="R181" s="298" t="str">
        <f>IF(Q181="☓","",IF($R$27="","",IFERROR(VLOOKUP(R182,$BC$2:$BD$80,2,FALSE),$R$27)))</f>
        <v/>
      </c>
      <c r="S181" s="374" t="str">
        <f>IF($T$27="","","○")</f>
        <v/>
      </c>
      <c r="T181" s="341" t="str">
        <f>IF(S181="☓","",IF($T$27="","",IFERROR(VLOOKUP(T182,$BC$2:$BD$80,2,FALSE),$T$27)))</f>
        <v/>
      </c>
      <c r="U181" s="331"/>
      <c r="V181" s="331"/>
      <c r="W181" s="331"/>
      <c r="X181" s="331"/>
      <c r="Y181" s="331"/>
      <c r="Z181" s="297"/>
      <c r="AZ181" s="328" t="s">
        <v>522</v>
      </c>
      <c r="BA181" s="328" t="s">
        <v>283</v>
      </c>
    </row>
    <row r="182" spans="1:53">
      <c r="A182" s="322"/>
      <c r="B182" s="361"/>
      <c r="C182" s="380"/>
      <c r="D182" s="381"/>
      <c r="E182" s="361"/>
      <c r="F182" s="378" t="str">
        <f>IF(E181="☓","",IF($AV$10="",$F$28,$AV$10))</f>
        <v>CTCGAG</v>
      </c>
      <c r="G182" s="299"/>
      <c r="H182" s="378" t="str">
        <f>IF(G181="☓","",IF($AV$11="",$H$28,$AV$11))</f>
        <v/>
      </c>
      <c r="I182" s="299"/>
      <c r="J182" s="378" t="str">
        <f>IF(I181="☓","",IF($AV$12="",$J$28,$AV$12))</f>
        <v/>
      </c>
      <c r="K182" s="299"/>
      <c r="L182" s="378" t="str">
        <f>IF(K181="☓","",IF($AV$13="",$L$28,$AV$13))</f>
        <v/>
      </c>
      <c r="M182" s="299"/>
      <c r="N182" s="378" t="str">
        <f>IF(M181="☓","",IF($AV$14="",UPPER($N$28),$AV$14))</f>
        <v/>
      </c>
      <c r="O182" s="299"/>
      <c r="P182" s="378" t="str">
        <f>IF(O181="☓","",IF($AV$15="",$P$28,$AV$15))</f>
        <v/>
      </c>
      <c r="Q182" s="299"/>
      <c r="R182" s="378" t="str">
        <f>IF(Q181="☓","",IF($AV$16="",$R$28,$AV$16))</f>
        <v/>
      </c>
      <c r="S182" s="299"/>
      <c r="T182" s="379" t="str">
        <f>IF(S181="☓","",IF($AV$17="",$T$28,$AV$17))</f>
        <v/>
      </c>
      <c r="U182" s="331"/>
      <c r="V182" s="331"/>
      <c r="W182" s="331"/>
      <c r="X182" s="331"/>
      <c r="Y182" s="331"/>
      <c r="Z182" s="297"/>
      <c r="AZ182" s="328" t="s">
        <v>467</v>
      </c>
      <c r="BA182" s="328" t="s">
        <v>283</v>
      </c>
    </row>
    <row r="183" spans="1:53">
      <c r="A183" s="322"/>
      <c r="B183" s="331" t="s">
        <v>573</v>
      </c>
      <c r="C183" s="331"/>
      <c r="D183" s="331"/>
      <c r="E183" s="331"/>
      <c r="F183" s="331"/>
      <c r="G183" s="331"/>
      <c r="H183" s="331"/>
      <c r="I183" s="331"/>
      <c r="J183" s="331"/>
      <c r="K183" s="331"/>
      <c r="L183" s="331"/>
      <c r="M183" s="331"/>
      <c r="N183" s="331"/>
      <c r="O183" s="331"/>
      <c r="P183" s="331"/>
      <c r="Q183" s="331"/>
      <c r="R183" s="331"/>
      <c r="S183" s="331"/>
      <c r="T183" s="331"/>
      <c r="U183" s="331"/>
      <c r="V183" s="331"/>
      <c r="W183" s="331"/>
      <c r="X183" s="331"/>
      <c r="Y183" s="331"/>
      <c r="Z183" s="297"/>
      <c r="AZ183" s="328" t="s">
        <v>394</v>
      </c>
      <c r="BA183" s="328" t="s">
        <v>285</v>
      </c>
    </row>
    <row r="184" spans="1:53">
      <c r="A184" s="322"/>
      <c r="B184" s="331"/>
      <c r="C184" s="331"/>
      <c r="D184" s="331"/>
      <c r="E184" s="331"/>
      <c r="F184" s="331"/>
      <c r="G184" s="331"/>
      <c r="H184" s="331"/>
      <c r="I184" s="331"/>
      <c r="J184" s="331"/>
      <c r="K184" s="331"/>
      <c r="L184" s="331"/>
      <c r="M184" s="331"/>
      <c r="N184" s="331"/>
      <c r="O184" s="331"/>
      <c r="P184" s="331"/>
      <c r="Q184" s="331"/>
      <c r="R184" s="331"/>
      <c r="S184" s="331"/>
      <c r="T184" s="331"/>
      <c r="U184" s="331"/>
      <c r="V184" s="331"/>
      <c r="W184" s="331"/>
      <c r="X184" s="331"/>
      <c r="Y184" s="331"/>
      <c r="Z184" s="297"/>
      <c r="AZ184" s="328" t="s">
        <v>523</v>
      </c>
      <c r="BA184" s="328" t="s">
        <v>285</v>
      </c>
    </row>
    <row r="185" spans="1:53">
      <c r="A185" s="421" t="str">
        <f>IF(B185="","","配列長")</f>
        <v/>
      </c>
      <c r="B185" s="422" t="str">
        <f>IF($D$15&gt;=Z185,"NO."&amp;Z185,"")</f>
        <v/>
      </c>
      <c r="C185" s="423"/>
      <c r="D185" s="423"/>
      <c r="E185" s="423"/>
      <c r="F185" s="424"/>
      <c r="G185" s="424"/>
      <c r="H185" s="425"/>
      <c r="I185" s="425"/>
      <c r="J185" s="423"/>
      <c r="K185" s="423"/>
      <c r="L185" s="425"/>
      <c r="M185" s="425"/>
      <c r="N185" s="425"/>
      <c r="O185" s="425"/>
      <c r="P185" s="425"/>
      <c r="Q185" s="425"/>
      <c r="R185" s="425"/>
      <c r="S185" s="425"/>
      <c r="T185" s="425"/>
      <c r="U185" s="425"/>
      <c r="V185" s="425"/>
      <c r="W185" s="425"/>
      <c r="X185" s="425"/>
      <c r="Y185" s="425"/>
      <c r="Z185" s="426">
        <v>10</v>
      </c>
      <c r="AZ185" s="328" t="s">
        <v>468</v>
      </c>
      <c r="BA185" s="328" t="s">
        <v>285</v>
      </c>
    </row>
    <row r="186" spans="1:53">
      <c r="A186" s="322"/>
      <c r="B186" s="331"/>
      <c r="C186" s="331"/>
      <c r="D186" s="331"/>
      <c r="E186" s="331"/>
      <c r="F186" s="331"/>
      <c r="G186" s="331"/>
      <c r="H186" s="331"/>
      <c r="I186" s="331"/>
      <c r="J186" s="331"/>
      <c r="K186" s="331"/>
      <c r="L186" s="331"/>
      <c r="M186" s="331"/>
      <c r="N186" s="331"/>
      <c r="O186" s="331"/>
      <c r="P186" s="331"/>
      <c r="Q186" s="331"/>
      <c r="R186" s="331"/>
      <c r="S186" s="331"/>
      <c r="T186" s="331"/>
      <c r="U186" s="331"/>
      <c r="V186" s="331"/>
      <c r="W186" s="331"/>
      <c r="X186" s="331"/>
      <c r="Y186" s="331"/>
      <c r="Z186" s="297"/>
      <c r="AZ186" s="328" t="s">
        <v>395</v>
      </c>
      <c r="BA186" s="328" t="s">
        <v>287</v>
      </c>
    </row>
    <row r="187" spans="1:53">
      <c r="A187" s="322"/>
      <c r="B187" s="779" t="s">
        <v>133</v>
      </c>
      <c r="C187" s="779"/>
      <c r="D187" s="817" t="str">
        <f>IF(B185="","",$D$18)</f>
        <v/>
      </c>
      <c r="E187" s="817"/>
      <c r="F187" s="817"/>
      <c r="G187" s="331"/>
      <c r="H187" s="331"/>
      <c r="I187" s="331"/>
      <c r="J187" s="331"/>
      <c r="K187" s="331"/>
      <c r="L187" s="331"/>
      <c r="M187" s="331"/>
      <c r="N187" s="331"/>
      <c r="O187" s="331"/>
      <c r="P187" s="331"/>
      <c r="Q187" s="331"/>
      <c r="R187" s="331"/>
      <c r="S187" s="331"/>
      <c r="T187" s="331"/>
      <c r="U187" s="331"/>
      <c r="V187" s="331"/>
      <c r="W187" s="331"/>
      <c r="X187" s="331"/>
      <c r="Y187" s="331"/>
      <c r="Z187" s="297"/>
      <c r="AZ187" s="328" t="s">
        <v>469</v>
      </c>
      <c r="BA187" s="328" t="s">
        <v>287</v>
      </c>
    </row>
    <row r="188" spans="1:53">
      <c r="A188" s="322"/>
      <c r="B188" s="768" t="s">
        <v>2</v>
      </c>
      <c r="C188" s="769"/>
      <c r="D188" s="817"/>
      <c r="E188" s="817"/>
      <c r="F188" s="817"/>
      <c r="G188" s="331"/>
      <c r="H188" s="331"/>
      <c r="I188" s="331"/>
      <c r="J188" s="331"/>
      <c r="K188" s="331"/>
      <c r="L188" s="331"/>
      <c r="M188" s="331"/>
      <c r="N188" s="331"/>
      <c r="O188" s="331"/>
      <c r="P188" s="331"/>
      <c r="Q188" s="331"/>
      <c r="R188" s="331"/>
      <c r="S188" s="331"/>
      <c r="T188" s="331"/>
      <c r="U188" s="331"/>
      <c r="V188" s="331"/>
      <c r="W188" s="331"/>
      <c r="X188" s="331"/>
      <c r="Y188" s="331"/>
      <c r="Z188" s="297"/>
      <c r="AZ188" s="328" t="s">
        <v>396</v>
      </c>
      <c r="BA188" s="328" t="s">
        <v>289</v>
      </c>
    </row>
    <row r="189" spans="1:53">
      <c r="A189" s="322"/>
      <c r="B189" s="768" t="s">
        <v>130</v>
      </c>
      <c r="C189" s="769"/>
      <c r="D189" s="805"/>
      <c r="E189" s="806"/>
      <c r="F189" s="807"/>
      <c r="G189" s="331"/>
      <c r="H189" s="331"/>
      <c r="I189" s="331"/>
      <c r="J189" s="331"/>
      <c r="K189" s="331"/>
      <c r="L189" s="331"/>
      <c r="M189" s="331"/>
      <c r="N189" s="331"/>
      <c r="O189" s="331"/>
      <c r="P189" s="331"/>
      <c r="Q189" s="331"/>
      <c r="R189" s="331"/>
      <c r="S189" s="331"/>
      <c r="T189" s="331"/>
      <c r="U189" s="331"/>
      <c r="V189" s="331"/>
      <c r="W189" s="322"/>
      <c r="X189" s="322"/>
      <c r="Y189" s="331"/>
      <c r="Z189" s="297"/>
      <c r="AZ189" s="328" t="s">
        <v>470</v>
      </c>
      <c r="BA189" s="328" t="s">
        <v>289</v>
      </c>
    </row>
    <row r="190" spans="1:53">
      <c r="A190" s="322"/>
      <c r="B190" s="768" t="s">
        <v>131</v>
      </c>
      <c r="C190" s="769"/>
      <c r="D190" s="805"/>
      <c r="E190" s="806"/>
      <c r="F190" s="807"/>
      <c r="G190" s="331"/>
      <c r="H190" s="331"/>
      <c r="I190" s="331"/>
      <c r="J190" s="331"/>
      <c r="K190" s="331"/>
      <c r="L190" s="331"/>
      <c r="M190" s="331"/>
      <c r="N190" s="331"/>
      <c r="O190" s="331"/>
      <c r="P190" s="331"/>
      <c r="Q190" s="331"/>
      <c r="R190" s="331"/>
      <c r="S190" s="331"/>
      <c r="T190" s="331"/>
      <c r="U190" s="366"/>
      <c r="V190" s="366"/>
      <c r="W190" s="340"/>
      <c r="X190" s="340"/>
      <c r="Y190" s="331"/>
      <c r="Z190" s="297"/>
      <c r="AZ190" s="328" t="s">
        <v>397</v>
      </c>
      <c r="BA190" s="328" t="s">
        <v>291</v>
      </c>
    </row>
    <row r="191" spans="1:53">
      <c r="A191" s="322"/>
      <c r="B191" s="780" t="s">
        <v>571</v>
      </c>
      <c r="C191" s="781"/>
      <c r="D191" s="808"/>
      <c r="E191" s="809"/>
      <c r="F191" s="809"/>
      <c r="G191" s="809"/>
      <c r="H191" s="809"/>
      <c r="I191" s="809"/>
      <c r="J191" s="809"/>
      <c r="K191" s="809"/>
      <c r="L191" s="809"/>
      <c r="M191" s="809"/>
      <c r="N191" s="809"/>
      <c r="O191" s="809"/>
      <c r="P191" s="809"/>
      <c r="Q191" s="809"/>
      <c r="R191" s="809"/>
      <c r="S191" s="809"/>
      <c r="T191" s="810"/>
      <c r="U191" s="367"/>
      <c r="V191" s="367"/>
      <c r="W191" s="340"/>
      <c r="X191" s="340"/>
      <c r="Y191" s="331"/>
      <c r="Z191" s="297"/>
      <c r="AZ191" s="328" t="s">
        <v>543</v>
      </c>
      <c r="BA191" s="328" t="s">
        <v>291</v>
      </c>
    </row>
    <row r="192" spans="1:53">
      <c r="A192" s="368"/>
      <c r="B192" s="782"/>
      <c r="C192" s="783"/>
      <c r="D192" s="811"/>
      <c r="E192" s="812"/>
      <c r="F192" s="812"/>
      <c r="G192" s="812"/>
      <c r="H192" s="812"/>
      <c r="I192" s="812"/>
      <c r="J192" s="812"/>
      <c r="K192" s="812"/>
      <c r="L192" s="812"/>
      <c r="M192" s="812"/>
      <c r="N192" s="812"/>
      <c r="O192" s="812"/>
      <c r="P192" s="812"/>
      <c r="Q192" s="812"/>
      <c r="R192" s="812"/>
      <c r="S192" s="812"/>
      <c r="T192" s="813"/>
      <c r="U192" s="369"/>
      <c r="V192" s="369"/>
      <c r="W192" s="340"/>
      <c r="X192" s="340"/>
      <c r="Y192" s="368"/>
      <c r="Z192" s="370"/>
      <c r="AZ192" s="328" t="s">
        <v>524</v>
      </c>
      <c r="BA192" s="328" t="s">
        <v>291</v>
      </c>
    </row>
    <row r="193" spans="1:53">
      <c r="A193" s="322"/>
      <c r="B193" s="784"/>
      <c r="C193" s="785"/>
      <c r="D193" s="814"/>
      <c r="E193" s="815"/>
      <c r="F193" s="815"/>
      <c r="G193" s="815"/>
      <c r="H193" s="815"/>
      <c r="I193" s="815"/>
      <c r="J193" s="815"/>
      <c r="K193" s="815"/>
      <c r="L193" s="815"/>
      <c r="M193" s="815"/>
      <c r="N193" s="815"/>
      <c r="O193" s="815"/>
      <c r="P193" s="815"/>
      <c r="Q193" s="815"/>
      <c r="R193" s="815"/>
      <c r="S193" s="815"/>
      <c r="T193" s="816"/>
      <c r="U193" s="331"/>
      <c r="V193" s="331"/>
      <c r="W193" s="331"/>
      <c r="X193" s="331"/>
      <c r="Y193" s="331"/>
      <c r="Z193" s="297"/>
      <c r="AZ193" s="328" t="s">
        <v>471</v>
      </c>
      <c r="BA193" s="328" t="s">
        <v>291</v>
      </c>
    </row>
    <row r="194" spans="1:53">
      <c r="A194" s="322"/>
      <c r="B194" s="804" t="s">
        <v>9</v>
      </c>
      <c r="C194" s="804"/>
      <c r="D194" s="331" t="str">
        <f>"5'末端："&amp;""&amp;LEN(D189)&amp;""&amp;"bp"</f>
        <v>5'末端：0bp</v>
      </c>
      <c r="E194" s="331"/>
      <c r="F194" s="331" t="str">
        <f>"3'末端："&amp;""&amp;LEN(D190)&amp;""&amp;"bp"</f>
        <v>3'末端：0bp</v>
      </c>
      <c r="G194" s="331"/>
      <c r="H194" s="331" t="str">
        <f>IF(D191="","コード配列：","コード配列："&amp;'コドン変換用シート (一括)'!AF13&amp;""&amp;"bp ("&amp;'コドン変換用シート (一括)'!AG13&amp;""&amp;"AA)")</f>
        <v>コード配列：</v>
      </c>
      <c r="I194" s="331"/>
      <c r="J194" s="331"/>
      <c r="K194" s="331"/>
      <c r="L194" s="331" t="str">
        <f>IFERROR("合計："&amp;LEN(D189)+LEN(D190)+'コドン変換用シート (一括)'!AF13&amp;""&amp;"bp","")</f>
        <v/>
      </c>
      <c r="M194" s="331"/>
      <c r="N194" s="331"/>
      <c r="O194" s="331"/>
      <c r="P194" s="331"/>
      <c r="Q194" s="331"/>
      <c r="R194" s="331"/>
      <c r="S194" s="331"/>
      <c r="T194" s="331"/>
      <c r="U194" s="368"/>
      <c r="V194" s="368"/>
      <c r="W194" s="368"/>
      <c r="X194" s="331"/>
      <c r="Y194" s="331"/>
      <c r="Z194" s="297"/>
      <c r="AZ194" s="328" t="s">
        <v>398</v>
      </c>
      <c r="BA194" s="328" t="s">
        <v>293</v>
      </c>
    </row>
    <row r="195" spans="1:53">
      <c r="A195" s="322"/>
      <c r="B195" s="368"/>
      <c r="C195" s="368"/>
      <c r="D195" s="368"/>
      <c r="E195" s="368"/>
      <c r="F195" s="368"/>
      <c r="G195" s="368"/>
      <c r="H195" s="368"/>
      <c r="I195" s="368"/>
      <c r="J195" s="368"/>
      <c r="K195" s="368"/>
      <c r="L195" s="368"/>
      <c r="M195" s="368"/>
      <c r="N195" s="368"/>
      <c r="O195" s="368"/>
      <c r="P195" s="368"/>
      <c r="Q195" s="368"/>
      <c r="R195" s="368"/>
      <c r="S195" s="368"/>
      <c r="T195" s="368"/>
      <c r="U195" s="331"/>
      <c r="V195" s="331"/>
      <c r="W195" s="331"/>
      <c r="X195" s="368"/>
      <c r="Y195" s="331"/>
      <c r="Z195" s="297"/>
      <c r="AZ195" s="328" t="s">
        <v>472</v>
      </c>
      <c r="BA195" s="328" t="s">
        <v>293</v>
      </c>
    </row>
    <row r="196" spans="1:53">
      <c r="A196" s="322"/>
      <c r="B196" s="348" t="s">
        <v>566</v>
      </c>
      <c r="C196" s="372"/>
      <c r="D196" s="373"/>
      <c r="E196" s="348" t="s">
        <v>568</v>
      </c>
      <c r="F196" s="349" t="str">
        <f>IF($F$25="","",IFERROR(VLOOKUP($F$44,$BC$2:$BD$80,2,FALSE),$F$25))</f>
        <v>Kpn I</v>
      </c>
      <c r="G196" s="374" t="str">
        <f>IF($H$25="","","○")</f>
        <v>○</v>
      </c>
      <c r="H196" s="298" t="str">
        <f>IF(G196="☓","",IF($H$25="","",IFERROR(VLOOKUP(H197,$BC$2:$BD$80,2,FALSE),$H$25)))</f>
        <v>BamH I</v>
      </c>
      <c r="I196" s="374" t="str">
        <f>IF($J$25="","","○")</f>
        <v>○</v>
      </c>
      <c r="J196" s="298" t="str">
        <f>IF(I196="☓","",IF($J$25="","",IFERROR(VLOOKUP(J197,$BC$2:$BD$80,2,FALSE),$J$25)))</f>
        <v>EcoR I</v>
      </c>
      <c r="K196" s="374" t="str">
        <f>IF($L$25="","","○")</f>
        <v>○</v>
      </c>
      <c r="L196" s="298" t="str">
        <f>IF(K196="☓","",IF($L$25="","",IFERROR(VLOOKUP(L197,$BC$2:$BD$80,2,FALSE),$L$25)))</f>
        <v>Hind III</v>
      </c>
      <c r="M196" s="374" t="str">
        <f>IF($N$25="","","○")</f>
        <v>○</v>
      </c>
      <c r="N196" s="298" t="str">
        <f>IF(M196="☓","",IF($N$25="","",IFERROR(VLOOKUP(N197,$BC$2:$BD$80,2,FALSE),$N$25)))</f>
        <v>EcoR V</v>
      </c>
      <c r="O196" s="374" t="str">
        <f>IF($P$25="","","○")</f>
        <v>○</v>
      </c>
      <c r="P196" s="298" t="str">
        <f>IF(O196="☓","",IF($P$25="","",IFERROR(VLOOKUP(P197,$BC$2:$BD$80,2,FALSE),$P$25)))</f>
        <v>Ssp I</v>
      </c>
      <c r="Q196" s="374" t="str">
        <f>IF($R$25="","","○")</f>
        <v>○</v>
      </c>
      <c r="R196" s="298" t="str">
        <f>IF(Q196="☓","",IF($R$25="","",IFERROR(VLOOKUP(R197,$BC$2:$BD$80,2,FALSE),$R$25)))</f>
        <v>Kpn I</v>
      </c>
      <c r="S196" s="374" t="str">
        <f>IF($T$25="","","○")</f>
        <v>○</v>
      </c>
      <c r="T196" s="341" t="str">
        <f>IF(S196="☓","",IF($T$25="","",IFERROR(VLOOKUP(T197,$BC$2:$BD$80,2,FALSE),$T$25)))</f>
        <v>Pst I</v>
      </c>
      <c r="U196" s="368"/>
      <c r="V196" s="368"/>
      <c r="W196" s="368"/>
      <c r="X196" s="331"/>
      <c r="Y196" s="331"/>
      <c r="Z196" s="297"/>
      <c r="AZ196" s="328" t="s">
        <v>399</v>
      </c>
      <c r="BA196" s="328" t="s">
        <v>295</v>
      </c>
    </row>
    <row r="197" spans="1:53">
      <c r="A197" s="322"/>
      <c r="B197" s="375"/>
      <c r="C197" s="368"/>
      <c r="D197" s="370"/>
      <c r="E197" s="353"/>
      <c r="F197" s="376" t="str">
        <f>IF(AV155="",$F$26,AV155)</f>
        <v>GGTACC</v>
      </c>
      <c r="G197" s="377"/>
      <c r="H197" s="378" t="str">
        <f>IF(G196="☓","",IF($AV$3="",$H$26,$AV$3))</f>
        <v>GGATCC</v>
      </c>
      <c r="I197" s="299"/>
      <c r="J197" s="378" t="str">
        <f>IF(I196="☓","",IF($AV$4="",$J$26,$AV$4))</f>
        <v>GAATTC</v>
      </c>
      <c r="K197" s="299"/>
      <c r="L197" s="378" t="str">
        <f>IF(K196="☓","",IF($AV$5="",$L$26,$AV$5))</f>
        <v>AAGCTT</v>
      </c>
      <c r="M197" s="299"/>
      <c r="N197" s="378" t="str">
        <f>IF(M196="☓","",IF($AV$6="",$N$26,$AV$6))</f>
        <v>GATATC</v>
      </c>
      <c r="O197" s="299"/>
      <c r="P197" s="378" t="str">
        <f>IF(O196="☓","",IF($AV$7="",$P$26,$AV$7))</f>
        <v>AATATT</v>
      </c>
      <c r="Q197" s="299"/>
      <c r="R197" s="378" t="str">
        <f>IF(Q196="☓","",IF($AV$8="",$R$26,$AV$8))</f>
        <v>GGTACC</v>
      </c>
      <c r="S197" s="299"/>
      <c r="T197" s="379" t="str">
        <f>IF(S196="☓","",IF($AV$9="",$T$26,$AV$9))</f>
        <v>CTGCAG</v>
      </c>
      <c r="U197" s="331"/>
      <c r="V197" s="331"/>
      <c r="W197" s="331"/>
      <c r="X197" s="331"/>
      <c r="Y197" s="331"/>
      <c r="Z197" s="297"/>
      <c r="AZ197" s="328" t="s">
        <v>473</v>
      </c>
      <c r="BA197" s="328" t="s">
        <v>295</v>
      </c>
    </row>
    <row r="198" spans="1:53">
      <c r="A198" s="322"/>
      <c r="B198" s="353"/>
      <c r="C198" s="322"/>
      <c r="D198" s="297"/>
      <c r="E198" s="374" t="str">
        <f>IF($F$27="","","○")</f>
        <v>○</v>
      </c>
      <c r="F198" s="298" t="str">
        <f>IF(E198="☓","",IF($F$27="","",IFERROR(VLOOKUP(F199,$BC$2:$BD$80,2,FALSE),$F$27)))</f>
        <v>Xho I</v>
      </c>
      <c r="G198" s="374" t="str">
        <f>IF($H$27="","","○")</f>
        <v/>
      </c>
      <c r="H198" s="298" t="str">
        <f>IF(G198="☓","",IF($H$27="","",IFERROR(VLOOKUP(H199,$BC$2:$BD$80,2,FALSE),$H$27)))</f>
        <v/>
      </c>
      <c r="I198" s="374" t="str">
        <f>IF($J$27="","","○")</f>
        <v/>
      </c>
      <c r="J198" s="298" t="str">
        <f>IF(I198="☓","",IF($J$27="","",IFERROR(VLOOKUP(J199,$BC$2:$BD$80,2,FALSE),$J$27)))</f>
        <v/>
      </c>
      <c r="K198" s="374" t="str">
        <f>IF($L$27="","","○")</f>
        <v/>
      </c>
      <c r="L198" s="298" t="str">
        <f>IF(K198="☓","",IF($L$27="","",IFERROR(VLOOKUP(L199,$BC$2:$BD$80,2,FALSE),$L$27)))</f>
        <v/>
      </c>
      <c r="M198" s="374" t="str">
        <f>IF($N$27="","","○")</f>
        <v/>
      </c>
      <c r="N198" s="298" t="str">
        <f>IF(M198="☓","",IF($N$27="","",IFERROR(VLOOKUP(N199,$BC$2:$BD$80,2,FALSE),$N$27)))</f>
        <v/>
      </c>
      <c r="O198" s="374" t="str">
        <f>IF($P$27="","","○")</f>
        <v/>
      </c>
      <c r="P198" s="298" t="str">
        <f>IF(O198="☓","",IF($P$27="","",IFERROR(VLOOKUP(P199,$BC$2:$BD$80,2,FALSE),$P$27)))</f>
        <v/>
      </c>
      <c r="Q198" s="374" t="str">
        <f>IF($R$27="","","○")</f>
        <v/>
      </c>
      <c r="R198" s="298" t="str">
        <f>IF(Q198="☓","",IF($R$27="","",IFERROR(VLOOKUP(R199,$BC$2:$BD$80,2,FALSE),$R$27)))</f>
        <v/>
      </c>
      <c r="S198" s="374" t="str">
        <f>IF($T$27="","","○")</f>
        <v/>
      </c>
      <c r="T198" s="341" t="str">
        <f>IF(S198="☓","",IF($T$27="","",IFERROR(VLOOKUP(T199,$BC$2:$BD$80,2,FALSE),$T$27)))</f>
        <v/>
      </c>
      <c r="U198" s="331"/>
      <c r="V198" s="331"/>
      <c r="W198" s="331"/>
      <c r="X198" s="331"/>
      <c r="Y198" s="331"/>
      <c r="Z198" s="297"/>
      <c r="AZ198" s="328" t="s">
        <v>400</v>
      </c>
      <c r="BA198" s="328" t="s">
        <v>297</v>
      </c>
    </row>
    <row r="199" spans="1:53">
      <c r="A199" s="322"/>
      <c r="B199" s="361"/>
      <c r="C199" s="380"/>
      <c r="D199" s="381"/>
      <c r="E199" s="361"/>
      <c r="F199" s="378" t="str">
        <f>IF(E198="☓","",IF($AV$10="",$F$28,$AV$10))</f>
        <v>CTCGAG</v>
      </c>
      <c r="G199" s="299"/>
      <c r="H199" s="378" t="str">
        <f>IF(G198="☓","",IF($AV$11="",$H$28,$AV$11))</f>
        <v/>
      </c>
      <c r="I199" s="299"/>
      <c r="J199" s="378" t="str">
        <f>IF(I198="☓","",IF($AV$12="",$J$28,$AV$12))</f>
        <v/>
      </c>
      <c r="K199" s="299"/>
      <c r="L199" s="378" t="str">
        <f>IF(K198="☓","",IF($AV$13="",$L$28,$AV$13))</f>
        <v/>
      </c>
      <c r="M199" s="299"/>
      <c r="N199" s="378" t="str">
        <f>IF(M198="☓","",IF($AV$14="",UPPER($N$28),$AV$14))</f>
        <v/>
      </c>
      <c r="O199" s="299"/>
      <c r="P199" s="378" t="str">
        <f>IF(O198="☓","",IF($AV$15="",$P$28,$AV$15))</f>
        <v/>
      </c>
      <c r="Q199" s="299"/>
      <c r="R199" s="378" t="str">
        <f>IF(Q198="☓","",IF($AV$16="",$R$28,$AV$16))</f>
        <v/>
      </c>
      <c r="S199" s="299"/>
      <c r="T199" s="379" t="str">
        <f>IF(S198="☓","",IF($AV$17="",$T$28,$AV$17))</f>
        <v/>
      </c>
      <c r="U199" s="331"/>
      <c r="V199" s="331"/>
      <c r="W199" s="331"/>
      <c r="X199" s="331"/>
      <c r="Y199" s="331"/>
      <c r="Z199" s="297"/>
      <c r="AZ199" s="328" t="s">
        <v>474</v>
      </c>
      <c r="BA199" s="328" t="s">
        <v>297</v>
      </c>
    </row>
    <row r="200" spans="1:53">
      <c r="A200" s="322"/>
      <c r="B200" s="331" t="s">
        <v>573</v>
      </c>
      <c r="C200" s="331"/>
      <c r="D200" s="331"/>
      <c r="E200" s="331"/>
      <c r="F200" s="331"/>
      <c r="G200" s="331"/>
      <c r="H200" s="331"/>
      <c r="I200" s="331"/>
      <c r="J200" s="331"/>
      <c r="K200" s="331"/>
      <c r="L200" s="331"/>
      <c r="M200" s="331"/>
      <c r="N200" s="331"/>
      <c r="O200" s="331"/>
      <c r="P200" s="331"/>
      <c r="Q200" s="331"/>
      <c r="R200" s="331"/>
      <c r="S200" s="331"/>
      <c r="T200" s="331"/>
      <c r="U200" s="331"/>
      <c r="V200" s="331"/>
      <c r="W200" s="331"/>
      <c r="X200" s="331"/>
      <c r="Y200" s="331"/>
      <c r="Z200" s="297"/>
      <c r="AZ200" s="328" t="s">
        <v>401</v>
      </c>
      <c r="BA200" s="328" t="s">
        <v>299</v>
      </c>
    </row>
    <row r="201" spans="1:53">
      <c r="A201" s="322"/>
      <c r="B201" s="331"/>
      <c r="C201" s="331"/>
      <c r="D201" s="331"/>
      <c r="E201" s="331"/>
      <c r="F201" s="331"/>
      <c r="G201" s="331"/>
      <c r="H201" s="331"/>
      <c r="I201" s="331"/>
      <c r="J201" s="331"/>
      <c r="K201" s="331"/>
      <c r="L201" s="331"/>
      <c r="M201" s="331"/>
      <c r="N201" s="331"/>
      <c r="O201" s="331"/>
      <c r="P201" s="331"/>
      <c r="Q201" s="331"/>
      <c r="R201" s="331"/>
      <c r="S201" s="331"/>
      <c r="T201" s="331"/>
      <c r="U201" s="331"/>
      <c r="V201" s="331"/>
      <c r="W201" s="331"/>
      <c r="X201" s="331"/>
      <c r="Y201" s="331"/>
      <c r="Z201" s="297"/>
      <c r="AZ201" s="328" t="s">
        <v>475</v>
      </c>
      <c r="BA201" s="328" t="s">
        <v>299</v>
      </c>
    </row>
    <row r="202" spans="1:53">
      <c r="A202" s="421" t="str">
        <f>IF(B202="","","配列長")</f>
        <v/>
      </c>
      <c r="B202" s="422" t="str">
        <f>IF($D$15&gt;=Z202,"NO."&amp;Z202,"")</f>
        <v/>
      </c>
      <c r="C202" s="423"/>
      <c r="D202" s="423"/>
      <c r="E202" s="423"/>
      <c r="F202" s="424"/>
      <c r="G202" s="424"/>
      <c r="H202" s="425"/>
      <c r="I202" s="425"/>
      <c r="J202" s="423"/>
      <c r="K202" s="423"/>
      <c r="L202" s="425"/>
      <c r="M202" s="425"/>
      <c r="N202" s="425"/>
      <c r="O202" s="425"/>
      <c r="P202" s="425"/>
      <c r="Q202" s="425"/>
      <c r="R202" s="425"/>
      <c r="S202" s="425"/>
      <c r="T202" s="425"/>
      <c r="U202" s="425"/>
      <c r="V202" s="425"/>
      <c r="W202" s="425"/>
      <c r="X202" s="425"/>
      <c r="Y202" s="425"/>
      <c r="Z202" s="426">
        <v>11</v>
      </c>
      <c r="AZ202" s="328" t="s">
        <v>402</v>
      </c>
      <c r="BA202" s="328" t="s">
        <v>301</v>
      </c>
    </row>
    <row r="203" spans="1:53">
      <c r="A203" s="322"/>
      <c r="B203" s="331"/>
      <c r="C203" s="331"/>
      <c r="D203" s="331"/>
      <c r="E203" s="331"/>
      <c r="F203" s="331"/>
      <c r="G203" s="331"/>
      <c r="H203" s="331"/>
      <c r="I203" s="331"/>
      <c r="J203" s="331"/>
      <c r="K203" s="331"/>
      <c r="L203" s="331"/>
      <c r="M203" s="331"/>
      <c r="N203" s="331"/>
      <c r="O203" s="331"/>
      <c r="P203" s="331"/>
      <c r="Q203" s="331"/>
      <c r="R203" s="331"/>
      <c r="S203" s="331"/>
      <c r="T203" s="331"/>
      <c r="U203" s="331"/>
      <c r="V203" s="331"/>
      <c r="W203" s="331"/>
      <c r="X203" s="331"/>
      <c r="Y203" s="331"/>
      <c r="Z203" s="297"/>
      <c r="AZ203" s="328" t="s">
        <v>414</v>
      </c>
      <c r="BA203" s="328" t="s">
        <v>301</v>
      </c>
    </row>
    <row r="204" spans="1:53">
      <c r="A204" s="322"/>
      <c r="B204" s="779" t="s">
        <v>133</v>
      </c>
      <c r="C204" s="779"/>
      <c r="D204" s="817" t="str">
        <f>IF(B202="","",$D$18)</f>
        <v/>
      </c>
      <c r="E204" s="817"/>
      <c r="F204" s="817"/>
      <c r="G204" s="331"/>
      <c r="H204" s="331"/>
      <c r="I204" s="331"/>
      <c r="J204" s="331"/>
      <c r="K204" s="331"/>
      <c r="L204" s="331"/>
      <c r="M204" s="331"/>
      <c r="N204" s="331"/>
      <c r="O204" s="331"/>
      <c r="P204" s="331"/>
      <c r="Q204" s="331"/>
      <c r="R204" s="331"/>
      <c r="S204" s="331"/>
      <c r="T204" s="331"/>
      <c r="U204" s="331"/>
      <c r="V204" s="331"/>
      <c r="W204" s="331"/>
      <c r="X204" s="331"/>
      <c r="Y204" s="331"/>
      <c r="Z204" s="297"/>
      <c r="AZ204" s="328" t="s">
        <v>553</v>
      </c>
      <c r="BA204" s="328" t="s">
        <v>301</v>
      </c>
    </row>
    <row r="205" spans="1:53">
      <c r="A205" s="322"/>
      <c r="B205" s="768" t="s">
        <v>2</v>
      </c>
      <c r="C205" s="769"/>
      <c r="D205" s="817"/>
      <c r="E205" s="817"/>
      <c r="F205" s="817"/>
      <c r="G205" s="331"/>
      <c r="H205" s="331"/>
      <c r="I205" s="331"/>
      <c r="J205" s="331"/>
      <c r="K205" s="331"/>
      <c r="L205" s="331"/>
      <c r="M205" s="331"/>
      <c r="N205" s="331"/>
      <c r="O205" s="331"/>
      <c r="P205" s="331"/>
      <c r="Q205" s="331"/>
      <c r="R205" s="331"/>
      <c r="S205" s="331"/>
      <c r="T205" s="331"/>
      <c r="U205" s="331"/>
      <c r="V205" s="331"/>
      <c r="W205" s="331"/>
      <c r="X205" s="331"/>
      <c r="Y205" s="331"/>
      <c r="Z205" s="297"/>
      <c r="AZ205" s="328" t="s">
        <v>544</v>
      </c>
      <c r="BA205" s="328" t="s">
        <v>301</v>
      </c>
    </row>
    <row r="206" spans="1:53">
      <c r="A206" s="322"/>
      <c r="B206" s="768" t="s">
        <v>130</v>
      </c>
      <c r="C206" s="769"/>
      <c r="D206" s="805"/>
      <c r="E206" s="806"/>
      <c r="F206" s="807"/>
      <c r="G206" s="331"/>
      <c r="H206" s="331"/>
      <c r="I206" s="331"/>
      <c r="J206" s="331"/>
      <c r="K206" s="331"/>
      <c r="L206" s="331"/>
      <c r="M206" s="331"/>
      <c r="N206" s="331"/>
      <c r="O206" s="331"/>
      <c r="P206" s="331"/>
      <c r="Q206" s="331"/>
      <c r="R206" s="331"/>
      <c r="S206" s="331"/>
      <c r="T206" s="331"/>
      <c r="U206" s="331"/>
      <c r="V206" s="331"/>
      <c r="W206" s="322"/>
      <c r="X206" s="322"/>
      <c r="Y206" s="331"/>
      <c r="Z206" s="297"/>
      <c r="AZ206" s="328" t="s">
        <v>525</v>
      </c>
      <c r="BA206" s="328" t="s">
        <v>301</v>
      </c>
    </row>
    <row r="207" spans="1:53">
      <c r="A207" s="322"/>
      <c r="B207" s="768" t="s">
        <v>131</v>
      </c>
      <c r="C207" s="769"/>
      <c r="D207" s="805"/>
      <c r="E207" s="806"/>
      <c r="F207" s="807"/>
      <c r="G207" s="331"/>
      <c r="H207" s="331"/>
      <c r="I207" s="331"/>
      <c r="J207" s="331"/>
      <c r="K207" s="331"/>
      <c r="L207" s="331"/>
      <c r="M207" s="331"/>
      <c r="N207" s="331"/>
      <c r="O207" s="331"/>
      <c r="P207" s="331"/>
      <c r="Q207" s="331"/>
      <c r="R207" s="331"/>
      <c r="S207" s="331"/>
      <c r="T207" s="331"/>
      <c r="U207" s="366"/>
      <c r="V207" s="366"/>
      <c r="W207" s="340"/>
      <c r="X207" s="340"/>
      <c r="Y207" s="331"/>
      <c r="Z207" s="297"/>
      <c r="AZ207" s="328" t="s">
        <v>476</v>
      </c>
      <c r="BA207" s="328" t="s">
        <v>301</v>
      </c>
    </row>
    <row r="208" spans="1:53">
      <c r="A208" s="322"/>
      <c r="B208" s="780" t="s">
        <v>571</v>
      </c>
      <c r="C208" s="781"/>
      <c r="D208" s="808"/>
      <c r="E208" s="809"/>
      <c r="F208" s="809"/>
      <c r="G208" s="809"/>
      <c r="H208" s="809"/>
      <c r="I208" s="809"/>
      <c r="J208" s="809"/>
      <c r="K208" s="809"/>
      <c r="L208" s="809"/>
      <c r="M208" s="809"/>
      <c r="N208" s="809"/>
      <c r="O208" s="809"/>
      <c r="P208" s="809"/>
      <c r="Q208" s="809"/>
      <c r="R208" s="809"/>
      <c r="S208" s="809"/>
      <c r="T208" s="810"/>
      <c r="U208" s="367"/>
      <c r="V208" s="367"/>
      <c r="W208" s="340"/>
      <c r="X208" s="340"/>
      <c r="Y208" s="331"/>
      <c r="Z208" s="297"/>
      <c r="AZ208" s="328" t="s">
        <v>403</v>
      </c>
      <c r="BA208" s="328" t="s">
        <v>303</v>
      </c>
    </row>
    <row r="209" spans="1:53">
      <c r="A209" s="368"/>
      <c r="B209" s="782"/>
      <c r="C209" s="783"/>
      <c r="D209" s="811"/>
      <c r="E209" s="812"/>
      <c r="F209" s="812"/>
      <c r="G209" s="812"/>
      <c r="H209" s="812"/>
      <c r="I209" s="812"/>
      <c r="J209" s="812"/>
      <c r="K209" s="812"/>
      <c r="L209" s="812"/>
      <c r="M209" s="812"/>
      <c r="N209" s="812"/>
      <c r="O209" s="812"/>
      <c r="P209" s="812"/>
      <c r="Q209" s="812"/>
      <c r="R209" s="812"/>
      <c r="S209" s="812"/>
      <c r="T209" s="813"/>
      <c r="U209" s="369"/>
      <c r="V209" s="369"/>
      <c r="W209" s="340"/>
      <c r="X209" s="340"/>
      <c r="Y209" s="368"/>
      <c r="Z209" s="370"/>
      <c r="AZ209" s="328" t="s">
        <v>477</v>
      </c>
      <c r="BA209" s="328" t="s">
        <v>303</v>
      </c>
    </row>
    <row r="210" spans="1:53">
      <c r="A210" s="322"/>
      <c r="B210" s="784"/>
      <c r="C210" s="785"/>
      <c r="D210" s="814"/>
      <c r="E210" s="815"/>
      <c r="F210" s="815"/>
      <c r="G210" s="815"/>
      <c r="H210" s="815"/>
      <c r="I210" s="815"/>
      <c r="J210" s="815"/>
      <c r="K210" s="815"/>
      <c r="L210" s="815"/>
      <c r="M210" s="815"/>
      <c r="N210" s="815"/>
      <c r="O210" s="815"/>
      <c r="P210" s="815"/>
      <c r="Q210" s="815"/>
      <c r="R210" s="815"/>
      <c r="S210" s="815"/>
      <c r="T210" s="816"/>
      <c r="U210" s="331"/>
      <c r="V210" s="331"/>
      <c r="W210" s="331"/>
      <c r="X210" s="331"/>
      <c r="Y210" s="331"/>
      <c r="Z210" s="297"/>
      <c r="AZ210" s="328" t="s">
        <v>404</v>
      </c>
      <c r="BA210" s="328" t="s">
        <v>305</v>
      </c>
    </row>
    <row r="211" spans="1:53">
      <c r="A211" s="322"/>
      <c r="B211" s="804" t="s">
        <v>9</v>
      </c>
      <c r="C211" s="804"/>
      <c r="D211" s="331" t="str">
        <f>"5'末端："&amp;""&amp;LEN(D206)&amp;""&amp;"bp"</f>
        <v>5'末端：0bp</v>
      </c>
      <c r="E211" s="331"/>
      <c r="F211" s="331" t="str">
        <f>"3'末端："&amp;""&amp;LEN(D207)&amp;""&amp;"bp"</f>
        <v>3'末端：0bp</v>
      </c>
      <c r="G211" s="331"/>
      <c r="H211" s="331" t="str">
        <f>IF(D208="","コード配列：","コード配列："&amp;'コドン変換用シート (一括)'!AF14&amp;""&amp;"bp ("&amp;'コドン変換用シート (一括)'!AG14&amp;""&amp;"AA)")</f>
        <v>コード配列：</v>
      </c>
      <c r="I211" s="331"/>
      <c r="J211" s="331"/>
      <c r="K211" s="331"/>
      <c r="L211" s="331" t="str">
        <f>IFERROR("合計："&amp;LEN(D206)+LEN(D207)+'コドン変換用シート (一括)'!AF14&amp;""&amp;"bp","")</f>
        <v/>
      </c>
      <c r="M211" s="331"/>
      <c r="N211" s="331"/>
      <c r="O211" s="331"/>
      <c r="P211" s="331"/>
      <c r="Q211" s="331"/>
      <c r="R211" s="331"/>
      <c r="S211" s="331"/>
      <c r="T211" s="331"/>
      <c r="U211" s="368"/>
      <c r="V211" s="368"/>
      <c r="W211" s="368"/>
      <c r="X211" s="331"/>
      <c r="Y211" s="331"/>
      <c r="Z211" s="297"/>
      <c r="AZ211" s="328" t="s">
        <v>478</v>
      </c>
      <c r="BA211" s="328" t="s">
        <v>305</v>
      </c>
    </row>
    <row r="212" spans="1:53">
      <c r="A212" s="322"/>
      <c r="B212" s="368"/>
      <c r="C212" s="368"/>
      <c r="D212" s="368"/>
      <c r="E212" s="368"/>
      <c r="F212" s="368"/>
      <c r="G212" s="368"/>
      <c r="H212" s="368"/>
      <c r="I212" s="368"/>
      <c r="J212" s="368"/>
      <c r="K212" s="368"/>
      <c r="L212" s="368"/>
      <c r="M212" s="368"/>
      <c r="N212" s="368"/>
      <c r="O212" s="368"/>
      <c r="P212" s="368"/>
      <c r="Q212" s="368"/>
      <c r="R212" s="368"/>
      <c r="S212" s="368"/>
      <c r="T212" s="368"/>
      <c r="U212" s="331"/>
      <c r="V212" s="331"/>
      <c r="W212" s="331"/>
      <c r="X212" s="368"/>
      <c r="Y212" s="331"/>
      <c r="Z212" s="297"/>
      <c r="AZ212" s="328" t="s">
        <v>405</v>
      </c>
      <c r="BA212" s="328" t="s">
        <v>307</v>
      </c>
    </row>
    <row r="213" spans="1:53">
      <c r="A213" s="322"/>
      <c r="B213" s="348" t="s">
        <v>566</v>
      </c>
      <c r="C213" s="372"/>
      <c r="D213" s="373"/>
      <c r="E213" s="348" t="s">
        <v>568</v>
      </c>
      <c r="F213" s="349" t="str">
        <f>IF($F$25="","",IFERROR(VLOOKUP($F$44,$BC$2:$BD$80,2,FALSE),$F$25))</f>
        <v>Kpn I</v>
      </c>
      <c r="G213" s="374" t="str">
        <f>IF($H$25="","","○")</f>
        <v>○</v>
      </c>
      <c r="H213" s="298" t="str">
        <f>IF(G213="☓","",IF($H$25="","",IFERROR(VLOOKUP(H214,$BC$2:$BD$80,2,FALSE),$H$25)))</f>
        <v>BamH I</v>
      </c>
      <c r="I213" s="374" t="str">
        <f>IF($J$25="","","○")</f>
        <v>○</v>
      </c>
      <c r="J213" s="298" t="str">
        <f>IF(I213="☓","",IF($J$25="","",IFERROR(VLOOKUP(J214,$BC$2:$BD$80,2,FALSE),$J$25)))</f>
        <v>EcoR I</v>
      </c>
      <c r="K213" s="374" t="str">
        <f>IF($L$25="","","○")</f>
        <v>○</v>
      </c>
      <c r="L213" s="298" t="str">
        <f>IF(K213="☓","",IF($L$25="","",IFERROR(VLOOKUP(L214,$BC$2:$BD$80,2,FALSE),$L$25)))</f>
        <v>Hind III</v>
      </c>
      <c r="M213" s="374" t="str">
        <f>IF($N$25="","","○")</f>
        <v>○</v>
      </c>
      <c r="N213" s="298" t="str">
        <f>IF(M213="☓","",IF($N$25="","",IFERROR(VLOOKUP(N214,$BC$2:$BD$80,2,FALSE),$N$25)))</f>
        <v>EcoR V</v>
      </c>
      <c r="O213" s="374" t="str">
        <f>IF($P$25="","","○")</f>
        <v>○</v>
      </c>
      <c r="P213" s="298" t="str">
        <f>IF(O213="☓","",IF($P$25="","",IFERROR(VLOOKUP(P214,$BC$2:$BD$80,2,FALSE),$P$25)))</f>
        <v>Ssp I</v>
      </c>
      <c r="Q213" s="374" t="str">
        <f>IF($R$25="","","○")</f>
        <v>○</v>
      </c>
      <c r="R213" s="298" t="str">
        <f>IF(Q213="☓","",IF($R$25="","",IFERROR(VLOOKUP(R214,$BC$2:$BD$80,2,FALSE),$R$25)))</f>
        <v>Kpn I</v>
      </c>
      <c r="S213" s="374" t="str">
        <f>IF($T$25="","","○")</f>
        <v>○</v>
      </c>
      <c r="T213" s="341" t="str">
        <f>IF(S213="☓","",IF($T$25="","",IFERROR(VLOOKUP(T214,$BC$2:$BD$80,2,FALSE),$T$25)))</f>
        <v>Pst I</v>
      </c>
      <c r="U213" s="368"/>
      <c r="V213" s="368"/>
      <c r="W213" s="368"/>
      <c r="X213" s="331"/>
      <c r="Y213" s="331"/>
      <c r="Z213" s="297"/>
      <c r="AZ213" s="328" t="s">
        <v>545</v>
      </c>
      <c r="BA213" s="328" t="s">
        <v>307</v>
      </c>
    </row>
    <row r="214" spans="1:53">
      <c r="A214" s="322"/>
      <c r="B214" s="375"/>
      <c r="C214" s="368"/>
      <c r="D214" s="370"/>
      <c r="E214" s="353"/>
      <c r="F214" s="376" t="str">
        <f>IF(AV172="",$F$26,AV172)</f>
        <v>GGTACC</v>
      </c>
      <c r="G214" s="377"/>
      <c r="H214" s="378" t="str">
        <f>IF(G213="☓","",IF($AV$3="",$H$26,$AV$3))</f>
        <v>GGATCC</v>
      </c>
      <c r="I214" s="299"/>
      <c r="J214" s="378" t="str">
        <f>IF(I213="☓","",IF($AV$4="",$J$26,$AV$4))</f>
        <v>GAATTC</v>
      </c>
      <c r="K214" s="299"/>
      <c r="L214" s="378" t="str">
        <f>IF(K213="☓","",IF($AV$5="",$L$26,$AV$5))</f>
        <v>AAGCTT</v>
      </c>
      <c r="M214" s="299"/>
      <c r="N214" s="378" t="str">
        <f>IF(M213="☓","",IF($AV$6="",$N$26,$AV$6))</f>
        <v>GATATC</v>
      </c>
      <c r="O214" s="299"/>
      <c r="P214" s="378" t="str">
        <f>IF(O213="☓","",IF($AV$7="",$P$26,$AV$7))</f>
        <v>AATATT</v>
      </c>
      <c r="Q214" s="299"/>
      <c r="R214" s="378" t="str">
        <f>IF(Q213="☓","",IF($AV$8="",$R$26,$AV$8))</f>
        <v>GGTACC</v>
      </c>
      <c r="S214" s="299"/>
      <c r="T214" s="379" t="str">
        <f>IF(S213="☓","",IF($AV$9="",$T$26,$AV$9))</f>
        <v>CTGCAG</v>
      </c>
      <c r="U214" s="331"/>
      <c r="V214" s="331"/>
      <c r="W214" s="331"/>
      <c r="X214" s="331"/>
      <c r="Y214" s="331"/>
      <c r="Z214" s="297"/>
      <c r="AZ214" s="328" t="s">
        <v>526</v>
      </c>
      <c r="BA214" s="328" t="s">
        <v>307</v>
      </c>
    </row>
    <row r="215" spans="1:53">
      <c r="A215" s="322"/>
      <c r="B215" s="353"/>
      <c r="C215" s="322"/>
      <c r="D215" s="297"/>
      <c r="E215" s="374" t="str">
        <f>IF($F$27="","","○")</f>
        <v>○</v>
      </c>
      <c r="F215" s="298" t="str">
        <f>IF(E215="☓","",IF($F$27="","",IFERROR(VLOOKUP(F216,$BC$2:$BD$80,2,FALSE),$F$27)))</f>
        <v>Xho I</v>
      </c>
      <c r="G215" s="374" t="str">
        <f>IF($H$27="","","○")</f>
        <v/>
      </c>
      <c r="H215" s="298" t="str">
        <f>IF(G215="☓","",IF($H$27="","",IFERROR(VLOOKUP(H216,$BC$2:$BD$80,2,FALSE),$H$27)))</f>
        <v/>
      </c>
      <c r="I215" s="374" t="str">
        <f>IF($J$27="","","○")</f>
        <v/>
      </c>
      <c r="J215" s="298" t="str">
        <f>IF(I215="☓","",IF($J$27="","",IFERROR(VLOOKUP(J216,$BC$2:$BD$80,2,FALSE),$J$27)))</f>
        <v/>
      </c>
      <c r="K215" s="374" t="str">
        <f>IF($L$27="","","○")</f>
        <v/>
      </c>
      <c r="L215" s="298" t="str">
        <f>IF(K215="☓","",IF($L$27="","",IFERROR(VLOOKUP(L216,$BC$2:$BD$80,2,FALSE),$L$27)))</f>
        <v/>
      </c>
      <c r="M215" s="374" t="str">
        <f>IF($N$27="","","○")</f>
        <v/>
      </c>
      <c r="N215" s="298" t="str">
        <f>IF(M215="☓","",IF($N$27="","",IFERROR(VLOOKUP(N216,$BC$2:$BD$80,2,FALSE),$N$27)))</f>
        <v/>
      </c>
      <c r="O215" s="374" t="str">
        <f>IF($P$27="","","○")</f>
        <v/>
      </c>
      <c r="P215" s="298" t="str">
        <f>IF(O215="☓","",IF($P$27="","",IFERROR(VLOOKUP(P216,$BC$2:$BD$80,2,FALSE),$P$27)))</f>
        <v/>
      </c>
      <c r="Q215" s="374" t="str">
        <f>IF($R$27="","","○")</f>
        <v/>
      </c>
      <c r="R215" s="298" t="str">
        <f>IF(Q215="☓","",IF($R$27="","",IFERROR(VLOOKUP(R216,$BC$2:$BD$80,2,FALSE),$R$27)))</f>
        <v/>
      </c>
      <c r="S215" s="374" t="str">
        <f>IF($T$27="","","○")</f>
        <v/>
      </c>
      <c r="T215" s="341" t="str">
        <f>IF(S215="☓","",IF($T$27="","",IFERROR(VLOOKUP(T216,$BC$2:$BD$80,2,FALSE),$T$27)))</f>
        <v/>
      </c>
      <c r="U215" s="331"/>
      <c r="V215" s="331"/>
      <c r="W215" s="331"/>
      <c r="X215" s="331"/>
      <c r="Y215" s="331"/>
      <c r="Z215" s="297"/>
      <c r="AZ215" s="328" t="s">
        <v>479</v>
      </c>
      <c r="BA215" s="328" t="s">
        <v>307</v>
      </c>
    </row>
    <row r="216" spans="1:53">
      <c r="A216" s="322"/>
      <c r="B216" s="361"/>
      <c r="C216" s="380"/>
      <c r="D216" s="381"/>
      <c r="E216" s="361"/>
      <c r="F216" s="378" t="str">
        <f>IF(E215="☓","",IF($AV$10="",$F$28,$AV$10))</f>
        <v>CTCGAG</v>
      </c>
      <c r="G216" s="299"/>
      <c r="H216" s="378" t="str">
        <f>IF(G215="☓","",IF($AV$11="",$H$28,$AV$11))</f>
        <v/>
      </c>
      <c r="I216" s="299"/>
      <c r="J216" s="378" t="str">
        <f>IF(I215="☓","",IF($AV$12="",$J$28,$AV$12))</f>
        <v/>
      </c>
      <c r="K216" s="299"/>
      <c r="L216" s="378" t="str">
        <f>IF(K215="☓","",IF($AV$13="",$L$28,$AV$13))</f>
        <v/>
      </c>
      <c r="M216" s="299"/>
      <c r="N216" s="378" t="str">
        <f>IF(M215="☓","",IF($AV$14="",UPPER($N$28),$AV$14))</f>
        <v/>
      </c>
      <c r="O216" s="299"/>
      <c r="P216" s="378" t="str">
        <f>IF(O215="☓","",IF($AV$15="",$P$28,$AV$15))</f>
        <v/>
      </c>
      <c r="Q216" s="299"/>
      <c r="R216" s="378" t="str">
        <f>IF(Q215="☓","",IF($AV$16="",$R$28,$AV$16))</f>
        <v/>
      </c>
      <c r="S216" s="299"/>
      <c r="T216" s="379" t="str">
        <f>IF(S215="☓","",IF($AV$17="",$T$28,$AV$17))</f>
        <v/>
      </c>
      <c r="U216" s="331"/>
      <c r="V216" s="331"/>
      <c r="W216" s="331"/>
      <c r="X216" s="331"/>
      <c r="Y216" s="331"/>
      <c r="Z216" s="297"/>
      <c r="AZ216" s="328" t="s">
        <v>406</v>
      </c>
      <c r="BA216" s="328" t="s">
        <v>309</v>
      </c>
    </row>
    <row r="217" spans="1:53">
      <c r="A217" s="322"/>
      <c r="B217" s="331" t="s">
        <v>573</v>
      </c>
      <c r="C217" s="331"/>
      <c r="D217" s="331"/>
      <c r="E217" s="331"/>
      <c r="F217" s="331"/>
      <c r="G217" s="331"/>
      <c r="H217" s="331"/>
      <c r="I217" s="331"/>
      <c r="J217" s="331"/>
      <c r="K217" s="331"/>
      <c r="L217" s="331"/>
      <c r="M217" s="331"/>
      <c r="N217" s="331"/>
      <c r="O217" s="331"/>
      <c r="P217" s="331"/>
      <c r="Q217" s="331"/>
      <c r="R217" s="331"/>
      <c r="S217" s="331"/>
      <c r="T217" s="331"/>
      <c r="U217" s="331"/>
      <c r="V217" s="331"/>
      <c r="W217" s="331"/>
      <c r="X217" s="331"/>
      <c r="Y217" s="331"/>
      <c r="Z217" s="297"/>
      <c r="AZ217" s="328" t="s">
        <v>527</v>
      </c>
      <c r="BA217" s="328" t="s">
        <v>309</v>
      </c>
    </row>
    <row r="218" spans="1:53">
      <c r="A218" s="322"/>
      <c r="B218" s="331"/>
      <c r="C218" s="331"/>
      <c r="D218" s="331"/>
      <c r="E218" s="331"/>
      <c r="F218" s="331"/>
      <c r="G218" s="331"/>
      <c r="H218" s="331"/>
      <c r="I218" s="331"/>
      <c r="J218" s="331"/>
      <c r="K218" s="331"/>
      <c r="L218" s="331"/>
      <c r="M218" s="331"/>
      <c r="N218" s="331"/>
      <c r="O218" s="331"/>
      <c r="P218" s="331"/>
      <c r="Q218" s="331"/>
      <c r="R218" s="331"/>
      <c r="S218" s="331"/>
      <c r="T218" s="331"/>
      <c r="U218" s="331"/>
      <c r="V218" s="331"/>
      <c r="W218" s="331"/>
      <c r="X218" s="331"/>
      <c r="Y218" s="331"/>
      <c r="Z218" s="297"/>
      <c r="AZ218" s="328" t="s">
        <v>480</v>
      </c>
      <c r="BA218" s="328" t="s">
        <v>309</v>
      </c>
    </row>
    <row r="219" spans="1:53">
      <c r="A219" s="421" t="str">
        <f>IF(B219="","","配列長")</f>
        <v/>
      </c>
      <c r="B219" s="422" t="str">
        <f>IF($D$15&gt;=Z219,"NO."&amp;Z219,"")</f>
        <v/>
      </c>
      <c r="C219" s="423"/>
      <c r="D219" s="423"/>
      <c r="E219" s="423"/>
      <c r="F219" s="424"/>
      <c r="G219" s="424"/>
      <c r="H219" s="425"/>
      <c r="I219" s="425"/>
      <c r="J219" s="423"/>
      <c r="K219" s="423"/>
      <c r="L219" s="425"/>
      <c r="M219" s="425"/>
      <c r="N219" s="425"/>
      <c r="O219" s="425"/>
      <c r="P219" s="425"/>
      <c r="Q219" s="425"/>
      <c r="R219" s="425"/>
      <c r="S219" s="425"/>
      <c r="T219" s="425"/>
      <c r="U219" s="425"/>
      <c r="V219" s="425"/>
      <c r="W219" s="425"/>
      <c r="X219" s="425"/>
      <c r="Y219" s="425"/>
      <c r="Z219" s="426">
        <v>12</v>
      </c>
      <c r="AZ219" s="328" t="s">
        <v>407</v>
      </c>
      <c r="BA219" s="328" t="s">
        <v>311</v>
      </c>
    </row>
    <row r="220" spans="1:53">
      <c r="A220" s="322"/>
      <c r="B220" s="331"/>
      <c r="C220" s="331"/>
      <c r="D220" s="331"/>
      <c r="E220" s="331"/>
      <c r="F220" s="331"/>
      <c r="G220" s="331"/>
      <c r="H220" s="331"/>
      <c r="I220" s="331"/>
      <c r="J220" s="331"/>
      <c r="K220" s="331"/>
      <c r="L220" s="331"/>
      <c r="M220" s="331"/>
      <c r="N220" s="331"/>
      <c r="O220" s="331"/>
      <c r="P220" s="331"/>
      <c r="Q220" s="331"/>
      <c r="R220" s="331"/>
      <c r="S220" s="331"/>
      <c r="T220" s="331"/>
      <c r="U220" s="331"/>
      <c r="V220" s="331"/>
      <c r="W220" s="331"/>
      <c r="X220" s="331"/>
      <c r="Y220" s="331"/>
      <c r="Z220" s="297"/>
      <c r="AZ220" s="328" t="s">
        <v>546</v>
      </c>
      <c r="BA220" s="328" t="s">
        <v>311</v>
      </c>
    </row>
    <row r="221" spans="1:53">
      <c r="A221" s="322"/>
      <c r="B221" s="779" t="s">
        <v>133</v>
      </c>
      <c r="C221" s="779"/>
      <c r="D221" s="817" t="str">
        <f>IF(B219="","",$D$18)</f>
        <v/>
      </c>
      <c r="E221" s="817"/>
      <c r="F221" s="817"/>
      <c r="G221" s="331"/>
      <c r="H221" s="331"/>
      <c r="I221" s="331"/>
      <c r="J221" s="331"/>
      <c r="K221" s="331"/>
      <c r="L221" s="331"/>
      <c r="M221" s="331"/>
      <c r="N221" s="331"/>
      <c r="O221" s="331"/>
      <c r="P221" s="331"/>
      <c r="Q221" s="331"/>
      <c r="R221" s="331"/>
      <c r="S221" s="331"/>
      <c r="T221" s="331"/>
      <c r="U221" s="331"/>
      <c r="V221" s="331"/>
      <c r="W221" s="331"/>
      <c r="X221" s="331"/>
      <c r="Y221" s="331"/>
      <c r="Z221" s="297"/>
      <c r="AZ221" s="328" t="s">
        <v>528</v>
      </c>
      <c r="BA221" s="328" t="s">
        <v>311</v>
      </c>
    </row>
    <row r="222" spans="1:53">
      <c r="A222" s="322"/>
      <c r="B222" s="768" t="s">
        <v>2</v>
      </c>
      <c r="C222" s="769"/>
      <c r="D222" s="817"/>
      <c r="E222" s="817"/>
      <c r="F222" s="817"/>
      <c r="G222" s="331"/>
      <c r="H222" s="331"/>
      <c r="I222" s="331"/>
      <c r="J222" s="331"/>
      <c r="K222" s="331"/>
      <c r="L222" s="331"/>
      <c r="M222" s="331"/>
      <c r="N222" s="331"/>
      <c r="O222" s="331"/>
      <c r="P222" s="331"/>
      <c r="Q222" s="331"/>
      <c r="R222" s="331"/>
      <c r="S222" s="331"/>
      <c r="T222" s="331"/>
      <c r="U222" s="331"/>
      <c r="V222" s="331"/>
      <c r="W222" s="331"/>
      <c r="X222" s="331"/>
      <c r="Y222" s="331"/>
      <c r="Z222" s="297"/>
      <c r="AZ222" s="328" t="s">
        <v>481</v>
      </c>
      <c r="BA222" s="328" t="s">
        <v>311</v>
      </c>
    </row>
    <row r="223" spans="1:53">
      <c r="A223" s="322"/>
      <c r="B223" s="768" t="s">
        <v>130</v>
      </c>
      <c r="C223" s="769"/>
      <c r="D223" s="805"/>
      <c r="E223" s="806"/>
      <c r="F223" s="807"/>
      <c r="G223" s="331"/>
      <c r="H223" s="331"/>
      <c r="I223" s="331"/>
      <c r="J223" s="331"/>
      <c r="K223" s="331"/>
      <c r="L223" s="331"/>
      <c r="M223" s="331"/>
      <c r="N223" s="331"/>
      <c r="O223" s="331"/>
      <c r="P223" s="331"/>
      <c r="Q223" s="331"/>
      <c r="R223" s="331"/>
      <c r="S223" s="331"/>
      <c r="T223" s="331"/>
      <c r="U223" s="331"/>
      <c r="V223" s="331"/>
      <c r="W223" s="322"/>
      <c r="X223" s="322"/>
      <c r="Y223" s="331"/>
      <c r="Z223" s="297"/>
      <c r="AZ223" s="328" t="s">
        <v>408</v>
      </c>
      <c r="BA223" s="328" t="s">
        <v>313</v>
      </c>
    </row>
    <row r="224" spans="1:53">
      <c r="A224" s="322"/>
      <c r="B224" s="768" t="s">
        <v>131</v>
      </c>
      <c r="C224" s="769"/>
      <c r="D224" s="805"/>
      <c r="E224" s="806"/>
      <c r="F224" s="807"/>
      <c r="G224" s="331"/>
      <c r="H224" s="331"/>
      <c r="I224" s="331"/>
      <c r="J224" s="331"/>
      <c r="K224" s="331"/>
      <c r="L224" s="331"/>
      <c r="M224" s="331"/>
      <c r="N224" s="331"/>
      <c r="O224" s="331"/>
      <c r="P224" s="331"/>
      <c r="Q224" s="331"/>
      <c r="R224" s="331"/>
      <c r="S224" s="331"/>
      <c r="T224" s="331"/>
      <c r="U224" s="366"/>
      <c r="V224" s="366"/>
      <c r="W224" s="340"/>
      <c r="X224" s="340"/>
      <c r="Y224" s="331"/>
      <c r="Z224" s="297"/>
      <c r="AZ224" s="328" t="s">
        <v>529</v>
      </c>
      <c r="BA224" s="328" t="s">
        <v>313</v>
      </c>
    </row>
    <row r="225" spans="1:53">
      <c r="A225" s="322"/>
      <c r="B225" s="780" t="s">
        <v>571</v>
      </c>
      <c r="C225" s="781"/>
      <c r="D225" s="808"/>
      <c r="E225" s="809"/>
      <c r="F225" s="809"/>
      <c r="G225" s="809"/>
      <c r="H225" s="809"/>
      <c r="I225" s="809"/>
      <c r="J225" s="809"/>
      <c r="K225" s="809"/>
      <c r="L225" s="809"/>
      <c r="M225" s="809"/>
      <c r="N225" s="809"/>
      <c r="O225" s="809"/>
      <c r="P225" s="809"/>
      <c r="Q225" s="809"/>
      <c r="R225" s="809"/>
      <c r="S225" s="809"/>
      <c r="T225" s="810"/>
      <c r="U225" s="367"/>
      <c r="V225" s="367"/>
      <c r="W225" s="340"/>
      <c r="X225" s="340"/>
      <c r="Y225" s="331"/>
      <c r="Z225" s="297"/>
      <c r="AZ225" s="328" t="s">
        <v>482</v>
      </c>
      <c r="BA225" s="328" t="s">
        <v>313</v>
      </c>
    </row>
    <row r="226" spans="1:53">
      <c r="A226" s="368"/>
      <c r="B226" s="782"/>
      <c r="C226" s="783"/>
      <c r="D226" s="811"/>
      <c r="E226" s="812"/>
      <c r="F226" s="812"/>
      <c r="G226" s="812"/>
      <c r="H226" s="812"/>
      <c r="I226" s="812"/>
      <c r="J226" s="812"/>
      <c r="K226" s="812"/>
      <c r="L226" s="812"/>
      <c r="M226" s="812"/>
      <c r="N226" s="812"/>
      <c r="O226" s="812"/>
      <c r="P226" s="812"/>
      <c r="Q226" s="812"/>
      <c r="R226" s="812"/>
      <c r="S226" s="812"/>
      <c r="T226" s="813"/>
      <c r="U226" s="369"/>
      <c r="V226" s="369"/>
      <c r="W226" s="340"/>
      <c r="X226" s="340"/>
      <c r="Y226" s="368"/>
      <c r="Z226" s="370"/>
      <c r="AZ226" s="328" t="s">
        <v>409</v>
      </c>
      <c r="BA226" s="328" t="s">
        <v>315</v>
      </c>
    </row>
    <row r="227" spans="1:53">
      <c r="A227" s="322"/>
      <c r="B227" s="784"/>
      <c r="C227" s="785"/>
      <c r="D227" s="814"/>
      <c r="E227" s="815"/>
      <c r="F227" s="815"/>
      <c r="G227" s="815"/>
      <c r="H227" s="815"/>
      <c r="I227" s="815"/>
      <c r="J227" s="815"/>
      <c r="K227" s="815"/>
      <c r="L227" s="815"/>
      <c r="M227" s="815"/>
      <c r="N227" s="815"/>
      <c r="O227" s="815"/>
      <c r="P227" s="815"/>
      <c r="Q227" s="815"/>
      <c r="R227" s="815"/>
      <c r="S227" s="815"/>
      <c r="T227" s="816"/>
      <c r="U227" s="331"/>
      <c r="V227" s="331"/>
      <c r="W227" s="331"/>
      <c r="X227" s="331"/>
      <c r="Y227" s="331"/>
      <c r="Z227" s="297"/>
      <c r="AZ227" s="328" t="s">
        <v>530</v>
      </c>
      <c r="BA227" s="328" t="s">
        <v>315</v>
      </c>
    </row>
    <row r="228" spans="1:53">
      <c r="A228" s="322"/>
      <c r="B228" s="804" t="s">
        <v>9</v>
      </c>
      <c r="C228" s="804"/>
      <c r="D228" s="331" t="str">
        <f>"5'末端："&amp;""&amp;LEN(D223)&amp;""&amp;"bp"</f>
        <v>5'末端：0bp</v>
      </c>
      <c r="E228" s="331"/>
      <c r="F228" s="331" t="str">
        <f>"3'末端："&amp;""&amp;LEN(D224)&amp;""&amp;"bp"</f>
        <v>3'末端：0bp</v>
      </c>
      <c r="G228" s="331"/>
      <c r="H228" s="331" t="str">
        <f>IF(D225="","コード配列：","コード配列："&amp;'コドン変換用シート (一括)'!AF15&amp;""&amp;"bp ("&amp;'コドン変換用シート (一括)'!AG15&amp;""&amp;"AA)")</f>
        <v>コード配列：</v>
      </c>
      <c r="I228" s="331"/>
      <c r="J228" s="331"/>
      <c r="K228" s="331"/>
      <c r="L228" s="331" t="str">
        <f>IFERROR("合計："&amp;LEN(D223)+LEN(D224)+'コドン変換用シート (一括)'!AF15&amp;""&amp;"bp","")</f>
        <v/>
      </c>
      <c r="M228" s="331"/>
      <c r="N228" s="331"/>
      <c r="O228" s="331"/>
      <c r="P228" s="331"/>
      <c r="Q228" s="331"/>
      <c r="R228" s="331"/>
      <c r="S228" s="331"/>
      <c r="T228" s="331"/>
      <c r="U228" s="368"/>
      <c r="V228" s="368"/>
      <c r="W228" s="368"/>
      <c r="X228" s="331"/>
      <c r="Y228" s="331"/>
      <c r="Z228" s="297"/>
      <c r="AZ228" s="328" t="s">
        <v>483</v>
      </c>
      <c r="BA228" s="328" t="s">
        <v>315</v>
      </c>
    </row>
    <row r="229" spans="1:53">
      <c r="A229" s="322"/>
      <c r="B229" s="368"/>
      <c r="C229" s="368"/>
      <c r="D229" s="368"/>
      <c r="E229" s="368"/>
      <c r="F229" s="368"/>
      <c r="G229" s="368"/>
      <c r="H229" s="368"/>
      <c r="I229" s="368"/>
      <c r="J229" s="368"/>
      <c r="K229" s="368"/>
      <c r="L229" s="368"/>
      <c r="M229" s="368"/>
      <c r="N229" s="368"/>
      <c r="O229" s="368"/>
      <c r="P229" s="368"/>
      <c r="Q229" s="368"/>
      <c r="R229" s="368"/>
      <c r="S229" s="368"/>
      <c r="T229" s="368"/>
      <c r="U229" s="331"/>
      <c r="V229" s="331"/>
      <c r="W229" s="331"/>
      <c r="X229" s="368"/>
      <c r="Y229" s="331"/>
      <c r="Z229" s="297"/>
      <c r="AZ229" s="327" t="s">
        <v>489</v>
      </c>
    </row>
    <row r="230" spans="1:53">
      <c r="A230" s="322"/>
      <c r="B230" s="348" t="s">
        <v>566</v>
      </c>
      <c r="C230" s="372"/>
      <c r="D230" s="373"/>
      <c r="E230" s="348" t="s">
        <v>568</v>
      </c>
      <c r="F230" s="349" t="str">
        <f>IF($F$25="","",IFERROR(VLOOKUP($F$44,$BC$2:$BD$80,2,FALSE),$F$25))</f>
        <v>Kpn I</v>
      </c>
      <c r="G230" s="374" t="str">
        <f>IF($H$25="","","○")</f>
        <v>○</v>
      </c>
      <c r="H230" s="298" t="str">
        <f>IF(G230="☓","",IF($H$25="","",IFERROR(VLOOKUP(H231,$BC$2:$BD$80,2,FALSE),$H$25)))</f>
        <v>BamH I</v>
      </c>
      <c r="I230" s="374" t="str">
        <f>IF($J$25="","","○")</f>
        <v>○</v>
      </c>
      <c r="J230" s="298" t="str">
        <f>IF(I230="☓","",IF($J$25="","",IFERROR(VLOOKUP(J231,$BC$2:$BD$80,2,FALSE),$J$25)))</f>
        <v>EcoR I</v>
      </c>
      <c r="K230" s="374" t="str">
        <f>IF($L$25="","","○")</f>
        <v>○</v>
      </c>
      <c r="L230" s="298" t="str">
        <f>IF(K230="☓","",IF($L$25="","",IFERROR(VLOOKUP(L231,$BC$2:$BD$80,2,FALSE),$L$25)))</f>
        <v>Hind III</v>
      </c>
      <c r="M230" s="374" t="str">
        <f>IF($N$25="","","○")</f>
        <v>○</v>
      </c>
      <c r="N230" s="298" t="str">
        <f>IF(M230="☓","",IF($N$25="","",IFERROR(VLOOKUP(N231,$BC$2:$BD$80,2,FALSE),$N$25)))</f>
        <v>EcoR V</v>
      </c>
      <c r="O230" s="374" t="str">
        <f>IF($P$25="","","○")</f>
        <v>○</v>
      </c>
      <c r="P230" s="298" t="str">
        <f>IF(O230="☓","",IF($P$25="","",IFERROR(VLOOKUP(P231,$BC$2:$BD$80,2,FALSE),$P$25)))</f>
        <v>Ssp I</v>
      </c>
      <c r="Q230" s="374" t="str">
        <f>IF($R$25="","","○")</f>
        <v>○</v>
      </c>
      <c r="R230" s="298" t="str">
        <f>IF(Q230="☓","",IF($R$25="","",IFERROR(VLOOKUP(R231,$BC$2:$BD$80,2,FALSE),$R$25)))</f>
        <v>Kpn I</v>
      </c>
      <c r="S230" s="374" t="str">
        <f>IF($T$25="","","○")</f>
        <v>○</v>
      </c>
      <c r="T230" s="341" t="str">
        <f>IF(S230="☓","",IF($T$25="","",IFERROR(VLOOKUP(T231,$BC$2:$BD$80,2,FALSE),$T$25)))</f>
        <v>Pst I</v>
      </c>
      <c r="U230" s="368"/>
      <c r="V230" s="368"/>
      <c r="W230" s="368"/>
      <c r="X230" s="331"/>
      <c r="Y230" s="331"/>
      <c r="Z230" s="297"/>
      <c r="AZ230" s="327" t="s">
        <v>489</v>
      </c>
    </row>
    <row r="231" spans="1:53">
      <c r="A231" s="322"/>
      <c r="B231" s="375"/>
      <c r="C231" s="368"/>
      <c r="D231" s="370"/>
      <c r="E231" s="353"/>
      <c r="F231" s="376" t="str">
        <f>IF(AV189="",$F$26,AV189)</f>
        <v>GGTACC</v>
      </c>
      <c r="G231" s="377"/>
      <c r="H231" s="378" t="str">
        <f>IF(G230="☓","",IF($AV$3="",$H$26,$AV$3))</f>
        <v>GGATCC</v>
      </c>
      <c r="I231" s="299"/>
      <c r="J231" s="378" t="str">
        <f>IF(I230="☓","",IF($AV$4="",$J$26,$AV$4))</f>
        <v>GAATTC</v>
      </c>
      <c r="K231" s="299"/>
      <c r="L231" s="378" t="str">
        <f>IF(K230="☓","",IF($AV$5="",$L$26,$AV$5))</f>
        <v>AAGCTT</v>
      </c>
      <c r="M231" s="299"/>
      <c r="N231" s="378" t="str">
        <f>IF(M230="☓","",IF($AV$6="",$N$26,$AV$6))</f>
        <v>GATATC</v>
      </c>
      <c r="O231" s="299"/>
      <c r="P231" s="378" t="str">
        <f>IF(O230="☓","",IF($AV$7="",$P$26,$AV$7))</f>
        <v>AATATT</v>
      </c>
      <c r="Q231" s="299"/>
      <c r="R231" s="378" t="str">
        <f>IF(Q230="☓","",IF($AV$8="",$R$26,$AV$8))</f>
        <v>GGTACC</v>
      </c>
      <c r="S231" s="299"/>
      <c r="T231" s="379" t="str">
        <f>IF(S230="☓","",IF($AV$9="",$T$26,$AV$9))</f>
        <v>CTGCAG</v>
      </c>
      <c r="U231" s="331"/>
      <c r="V231" s="331"/>
      <c r="W231" s="331"/>
      <c r="X231" s="331"/>
      <c r="Y231" s="331"/>
      <c r="Z231" s="297"/>
      <c r="AZ231" s="327" t="s">
        <v>489</v>
      </c>
    </row>
    <row r="232" spans="1:53">
      <c r="A232" s="322"/>
      <c r="B232" s="353"/>
      <c r="C232" s="322"/>
      <c r="D232" s="297"/>
      <c r="E232" s="374" t="str">
        <f>IF($F$27="","","○")</f>
        <v>○</v>
      </c>
      <c r="F232" s="298" t="str">
        <f>IF(E232="☓","",IF($F$27="","",IFERROR(VLOOKUP(F233,$BC$2:$BD$80,2,FALSE),$F$27)))</f>
        <v>Xho I</v>
      </c>
      <c r="G232" s="374" t="str">
        <f>IF($H$27="","","○")</f>
        <v/>
      </c>
      <c r="H232" s="298" t="str">
        <f>IF(G232="☓","",IF($H$27="","",IFERROR(VLOOKUP(H233,$BC$2:$BD$80,2,FALSE),$H$27)))</f>
        <v/>
      </c>
      <c r="I232" s="374" t="str">
        <f>IF($J$27="","","○")</f>
        <v/>
      </c>
      <c r="J232" s="298" t="str">
        <f>IF(I232="☓","",IF($J$27="","",IFERROR(VLOOKUP(J233,$BC$2:$BD$80,2,FALSE),$J$27)))</f>
        <v/>
      </c>
      <c r="K232" s="374" t="str">
        <f>IF($L$27="","","○")</f>
        <v/>
      </c>
      <c r="L232" s="298" t="str">
        <f>IF(K232="☓","",IF($L$27="","",IFERROR(VLOOKUP(L233,$BC$2:$BD$80,2,FALSE),$L$27)))</f>
        <v/>
      </c>
      <c r="M232" s="374" t="str">
        <f>IF($N$27="","","○")</f>
        <v/>
      </c>
      <c r="N232" s="298" t="str">
        <f>IF(M232="☓","",IF($N$27="","",IFERROR(VLOOKUP(N233,$BC$2:$BD$80,2,FALSE),$N$27)))</f>
        <v/>
      </c>
      <c r="O232" s="374" t="str">
        <f>IF($P$27="","","○")</f>
        <v/>
      </c>
      <c r="P232" s="298" t="str">
        <f>IF(O232="☓","",IF($P$27="","",IFERROR(VLOOKUP(P233,$BC$2:$BD$80,2,FALSE),$P$27)))</f>
        <v/>
      </c>
      <c r="Q232" s="374" t="str">
        <f>IF($R$27="","","○")</f>
        <v/>
      </c>
      <c r="R232" s="298" t="str">
        <f>IF(Q232="☓","",IF($R$27="","",IFERROR(VLOOKUP(R233,$BC$2:$BD$80,2,FALSE),$R$27)))</f>
        <v/>
      </c>
      <c r="S232" s="374" t="str">
        <f>IF($T$27="","","○")</f>
        <v/>
      </c>
      <c r="T232" s="341" t="str">
        <f>IF(S232="☓","",IF($T$27="","",IFERROR(VLOOKUP(T233,$BC$2:$BD$80,2,FALSE),$T$27)))</f>
        <v/>
      </c>
      <c r="U232" s="331"/>
      <c r="V232" s="331"/>
      <c r="W232" s="331"/>
      <c r="X232" s="331"/>
      <c r="Y232" s="331"/>
      <c r="Z232" s="297"/>
      <c r="AZ232" s="327" t="s">
        <v>489</v>
      </c>
    </row>
    <row r="233" spans="1:53">
      <c r="A233" s="322"/>
      <c r="B233" s="361"/>
      <c r="C233" s="380"/>
      <c r="D233" s="381"/>
      <c r="E233" s="361"/>
      <c r="F233" s="378" t="str">
        <f>IF(E232="☓","",IF($AV$10="",$F$28,$AV$10))</f>
        <v>CTCGAG</v>
      </c>
      <c r="G233" s="299"/>
      <c r="H233" s="378" t="str">
        <f>IF(G232="☓","",IF($AV$11="",$H$28,$AV$11))</f>
        <v/>
      </c>
      <c r="I233" s="299"/>
      <c r="J233" s="378" t="str">
        <f>IF(I232="☓","",IF($AV$12="",$J$28,$AV$12))</f>
        <v/>
      </c>
      <c r="K233" s="299"/>
      <c r="L233" s="378" t="str">
        <f>IF(K232="☓","",IF($AV$13="",$L$28,$AV$13))</f>
        <v/>
      </c>
      <c r="M233" s="299"/>
      <c r="N233" s="378" t="str">
        <f>IF(M232="☓","",IF($AV$14="",UPPER($N$28),$AV$14))</f>
        <v/>
      </c>
      <c r="O233" s="299"/>
      <c r="P233" s="378" t="str">
        <f>IF(O232="☓","",IF($AV$15="",$P$28,$AV$15))</f>
        <v/>
      </c>
      <c r="Q233" s="299"/>
      <c r="R233" s="378" t="str">
        <f>IF(Q232="☓","",IF($AV$16="",$R$28,$AV$16))</f>
        <v/>
      </c>
      <c r="S233" s="299"/>
      <c r="T233" s="379" t="str">
        <f>IF(S232="☓","",IF($AV$17="",$T$28,$AV$17))</f>
        <v/>
      </c>
      <c r="U233" s="331"/>
      <c r="V233" s="331"/>
      <c r="W233" s="331"/>
      <c r="X233" s="331"/>
      <c r="Y233" s="331"/>
      <c r="Z233" s="297"/>
      <c r="AZ233" s="327" t="s">
        <v>489</v>
      </c>
    </row>
    <row r="234" spans="1:53">
      <c r="A234" s="322"/>
      <c r="B234" s="331" t="s">
        <v>573</v>
      </c>
      <c r="C234" s="331"/>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c r="Z234" s="297"/>
      <c r="AZ234" s="327" t="s">
        <v>489</v>
      </c>
    </row>
    <row r="235" spans="1:53">
      <c r="A235" s="322"/>
      <c r="B235" s="331"/>
      <c r="C235" s="331"/>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c r="Z235" s="297"/>
      <c r="AZ235" s="327" t="s">
        <v>489</v>
      </c>
    </row>
    <row r="236" spans="1:53">
      <c r="A236" s="421" t="str">
        <f>IF(B236="","","配列長")</f>
        <v/>
      </c>
      <c r="B236" s="422" t="str">
        <f>IF($D$15&gt;=Z236,"NO."&amp;Z236,"")</f>
        <v/>
      </c>
      <c r="C236" s="423"/>
      <c r="D236" s="423"/>
      <c r="E236" s="423"/>
      <c r="F236" s="424"/>
      <c r="G236" s="424"/>
      <c r="H236" s="425"/>
      <c r="I236" s="425"/>
      <c r="J236" s="423"/>
      <c r="K236" s="423"/>
      <c r="L236" s="425"/>
      <c r="M236" s="425"/>
      <c r="N236" s="425"/>
      <c r="O236" s="425"/>
      <c r="P236" s="425"/>
      <c r="Q236" s="425"/>
      <c r="R236" s="425"/>
      <c r="S236" s="425"/>
      <c r="T236" s="425"/>
      <c r="U236" s="425"/>
      <c r="V236" s="425"/>
      <c r="W236" s="425"/>
      <c r="X236" s="425"/>
      <c r="Y236" s="425"/>
      <c r="Z236" s="426">
        <v>13</v>
      </c>
      <c r="AZ236" s="327" t="s">
        <v>489</v>
      </c>
    </row>
    <row r="237" spans="1:53">
      <c r="A237" s="322"/>
      <c r="B237" s="331"/>
      <c r="C237" s="331"/>
      <c r="D237" s="331"/>
      <c r="E237" s="331"/>
      <c r="F237" s="331"/>
      <c r="G237" s="331"/>
      <c r="H237" s="331"/>
      <c r="I237" s="331"/>
      <c r="J237" s="331"/>
      <c r="K237" s="331"/>
      <c r="L237" s="331"/>
      <c r="M237" s="331"/>
      <c r="N237" s="331"/>
      <c r="O237" s="331"/>
      <c r="P237" s="331"/>
      <c r="Q237" s="331"/>
      <c r="R237" s="331"/>
      <c r="S237" s="331"/>
      <c r="T237" s="331"/>
      <c r="U237" s="331"/>
      <c r="V237" s="331"/>
      <c r="W237" s="331"/>
      <c r="X237" s="331"/>
      <c r="Y237" s="331"/>
      <c r="Z237" s="297"/>
      <c r="AZ237" s="327" t="s">
        <v>489</v>
      </c>
    </row>
    <row r="238" spans="1:53">
      <c r="A238" s="322"/>
      <c r="B238" s="779" t="s">
        <v>133</v>
      </c>
      <c r="C238" s="779"/>
      <c r="D238" s="817" t="str">
        <f>IF(B236="","",$D$18)</f>
        <v/>
      </c>
      <c r="E238" s="817"/>
      <c r="F238" s="817"/>
      <c r="G238" s="331"/>
      <c r="H238" s="331"/>
      <c r="I238" s="331"/>
      <c r="J238" s="331"/>
      <c r="K238" s="331"/>
      <c r="L238" s="331"/>
      <c r="M238" s="331"/>
      <c r="N238" s="331"/>
      <c r="O238" s="331"/>
      <c r="P238" s="331"/>
      <c r="Q238" s="331"/>
      <c r="R238" s="331"/>
      <c r="S238" s="331"/>
      <c r="T238" s="331"/>
      <c r="U238" s="331"/>
      <c r="V238" s="331"/>
      <c r="W238" s="331"/>
      <c r="X238" s="331"/>
      <c r="Y238" s="331"/>
      <c r="Z238" s="297"/>
      <c r="AZ238" s="327" t="s">
        <v>489</v>
      </c>
    </row>
    <row r="239" spans="1:53">
      <c r="A239" s="322"/>
      <c r="B239" s="768" t="s">
        <v>2</v>
      </c>
      <c r="C239" s="769"/>
      <c r="D239" s="817"/>
      <c r="E239" s="817"/>
      <c r="F239" s="817"/>
      <c r="G239" s="331"/>
      <c r="H239" s="331"/>
      <c r="I239" s="331"/>
      <c r="J239" s="331"/>
      <c r="K239" s="331"/>
      <c r="L239" s="331"/>
      <c r="M239" s="331"/>
      <c r="N239" s="331"/>
      <c r="O239" s="331"/>
      <c r="P239" s="331"/>
      <c r="Q239" s="331"/>
      <c r="R239" s="331"/>
      <c r="S239" s="331"/>
      <c r="T239" s="331"/>
      <c r="U239" s="331"/>
      <c r="V239" s="331"/>
      <c r="W239" s="331"/>
      <c r="X239" s="331"/>
      <c r="Y239" s="331"/>
      <c r="Z239" s="297"/>
      <c r="AZ239" s="327" t="s">
        <v>489</v>
      </c>
    </row>
    <row r="240" spans="1:53">
      <c r="A240" s="322"/>
      <c r="B240" s="768" t="s">
        <v>130</v>
      </c>
      <c r="C240" s="769"/>
      <c r="D240" s="805"/>
      <c r="E240" s="806"/>
      <c r="F240" s="807"/>
      <c r="G240" s="331"/>
      <c r="H240" s="331"/>
      <c r="I240" s="331"/>
      <c r="J240" s="331"/>
      <c r="K240" s="331"/>
      <c r="L240" s="331"/>
      <c r="M240" s="331"/>
      <c r="N240" s="331"/>
      <c r="O240" s="331"/>
      <c r="P240" s="331"/>
      <c r="Q240" s="331"/>
      <c r="R240" s="331"/>
      <c r="S240" s="331"/>
      <c r="T240" s="331"/>
      <c r="U240" s="331"/>
      <c r="V240" s="331"/>
      <c r="W240" s="322"/>
      <c r="X240" s="322"/>
      <c r="Y240" s="331"/>
      <c r="Z240" s="297"/>
      <c r="AZ240" s="327" t="s">
        <v>489</v>
      </c>
    </row>
    <row r="241" spans="1:53">
      <c r="A241" s="322"/>
      <c r="B241" s="768" t="s">
        <v>131</v>
      </c>
      <c r="C241" s="769"/>
      <c r="D241" s="805"/>
      <c r="E241" s="806"/>
      <c r="F241" s="807"/>
      <c r="G241" s="331"/>
      <c r="H241" s="331"/>
      <c r="I241" s="331"/>
      <c r="J241" s="331"/>
      <c r="K241" s="331"/>
      <c r="L241" s="331"/>
      <c r="M241" s="331"/>
      <c r="N241" s="331"/>
      <c r="O241" s="331"/>
      <c r="P241" s="331"/>
      <c r="Q241" s="331"/>
      <c r="R241" s="331"/>
      <c r="S241" s="331"/>
      <c r="T241" s="331"/>
      <c r="U241" s="366"/>
      <c r="V241" s="366"/>
      <c r="W241" s="340"/>
      <c r="X241" s="340"/>
      <c r="Y241" s="331"/>
      <c r="Z241" s="297"/>
      <c r="AZ241" s="327" t="s">
        <v>489</v>
      </c>
    </row>
    <row r="242" spans="1:53">
      <c r="A242" s="322"/>
      <c r="B242" s="780" t="s">
        <v>571</v>
      </c>
      <c r="C242" s="781"/>
      <c r="D242" s="808"/>
      <c r="E242" s="809"/>
      <c r="F242" s="809"/>
      <c r="G242" s="809"/>
      <c r="H242" s="809"/>
      <c r="I242" s="809"/>
      <c r="J242" s="809"/>
      <c r="K242" s="809"/>
      <c r="L242" s="809"/>
      <c r="M242" s="809"/>
      <c r="N242" s="809"/>
      <c r="O242" s="809"/>
      <c r="P242" s="809"/>
      <c r="Q242" s="809"/>
      <c r="R242" s="809"/>
      <c r="S242" s="809"/>
      <c r="T242" s="810"/>
      <c r="U242" s="367"/>
      <c r="V242" s="367"/>
      <c r="W242" s="340"/>
      <c r="X242" s="340"/>
      <c r="Y242" s="331"/>
      <c r="Z242" s="297"/>
      <c r="AZ242" s="327" t="s">
        <v>489</v>
      </c>
    </row>
    <row r="243" spans="1:53">
      <c r="A243" s="368"/>
      <c r="B243" s="782"/>
      <c r="C243" s="783"/>
      <c r="D243" s="811"/>
      <c r="E243" s="812"/>
      <c r="F243" s="812"/>
      <c r="G243" s="812"/>
      <c r="H243" s="812"/>
      <c r="I243" s="812"/>
      <c r="J243" s="812"/>
      <c r="K243" s="812"/>
      <c r="L243" s="812"/>
      <c r="M243" s="812"/>
      <c r="N243" s="812"/>
      <c r="O243" s="812"/>
      <c r="P243" s="812"/>
      <c r="Q243" s="812"/>
      <c r="R243" s="812"/>
      <c r="S243" s="812"/>
      <c r="T243" s="813"/>
      <c r="U243" s="369"/>
      <c r="V243" s="369"/>
      <c r="W243" s="340"/>
      <c r="X243" s="340"/>
      <c r="Y243" s="368"/>
      <c r="Z243" s="370"/>
      <c r="AZ243" s="327" t="s">
        <v>489</v>
      </c>
    </row>
    <row r="244" spans="1:53">
      <c r="A244" s="322"/>
      <c r="B244" s="784"/>
      <c r="C244" s="785"/>
      <c r="D244" s="814"/>
      <c r="E244" s="815"/>
      <c r="F244" s="815"/>
      <c r="G244" s="815"/>
      <c r="H244" s="815"/>
      <c r="I244" s="815"/>
      <c r="J244" s="815"/>
      <c r="K244" s="815"/>
      <c r="L244" s="815"/>
      <c r="M244" s="815"/>
      <c r="N244" s="815"/>
      <c r="O244" s="815"/>
      <c r="P244" s="815"/>
      <c r="Q244" s="815"/>
      <c r="R244" s="815"/>
      <c r="S244" s="815"/>
      <c r="T244" s="816"/>
      <c r="U244" s="331"/>
      <c r="V244" s="331"/>
      <c r="W244" s="331"/>
      <c r="X244" s="331"/>
      <c r="Y244" s="331"/>
      <c r="Z244" s="297"/>
      <c r="AZ244" s="327" t="s">
        <v>489</v>
      </c>
    </row>
    <row r="245" spans="1:53">
      <c r="A245" s="322"/>
      <c r="B245" s="804" t="s">
        <v>9</v>
      </c>
      <c r="C245" s="804"/>
      <c r="D245" s="331" t="str">
        <f>"5'末端："&amp;""&amp;LEN(D240)&amp;""&amp;"bp"</f>
        <v>5'末端：0bp</v>
      </c>
      <c r="E245" s="331"/>
      <c r="F245" s="331" t="str">
        <f>"3'末端："&amp;""&amp;LEN(D241)&amp;""&amp;"bp"</f>
        <v>3'末端：0bp</v>
      </c>
      <c r="G245" s="331"/>
      <c r="H245" s="331" t="str">
        <f>IF(D242="","コード配列：","コード配列："&amp;'コドン変換用シート (一括)'!AF16&amp;""&amp;"bp ("&amp;'コドン変換用シート (一括)'!AG16&amp;""&amp;"AA)")</f>
        <v>コード配列：</v>
      </c>
      <c r="I245" s="331"/>
      <c r="J245" s="331"/>
      <c r="K245" s="331"/>
      <c r="L245" s="331" t="str">
        <f>IFERROR("合計："&amp;LEN(D240)+LEN(D241)+'コドン変換用シート (一括)'!AF16&amp;""&amp;"bp","")</f>
        <v/>
      </c>
      <c r="M245" s="331"/>
      <c r="N245" s="331"/>
      <c r="O245" s="331"/>
      <c r="P245" s="331"/>
      <c r="Q245" s="331"/>
      <c r="R245" s="331"/>
      <c r="S245" s="331"/>
      <c r="T245" s="331"/>
      <c r="U245" s="368"/>
      <c r="V245" s="368"/>
      <c r="W245" s="368"/>
      <c r="X245" s="331"/>
      <c r="Y245" s="331"/>
      <c r="Z245" s="297"/>
      <c r="AZ245" s="327" t="s">
        <v>489</v>
      </c>
    </row>
    <row r="246" spans="1:53">
      <c r="A246" s="322"/>
      <c r="B246" s="368"/>
      <c r="C246" s="368"/>
      <c r="D246" s="368"/>
      <c r="E246" s="368"/>
      <c r="F246" s="368"/>
      <c r="G246" s="368"/>
      <c r="H246" s="368"/>
      <c r="I246" s="368"/>
      <c r="J246" s="368"/>
      <c r="K246" s="368"/>
      <c r="L246" s="368"/>
      <c r="M246" s="368"/>
      <c r="N246" s="368"/>
      <c r="O246" s="368"/>
      <c r="P246" s="368"/>
      <c r="Q246" s="368"/>
      <c r="R246" s="368"/>
      <c r="S246" s="368"/>
      <c r="T246" s="368"/>
      <c r="U246" s="331"/>
      <c r="V246" s="331"/>
      <c r="W246" s="331"/>
      <c r="X246" s="368"/>
      <c r="Y246" s="331"/>
      <c r="Z246" s="297"/>
      <c r="AZ246" s="327" t="s">
        <v>489</v>
      </c>
    </row>
    <row r="247" spans="1:53">
      <c r="A247" s="322"/>
      <c r="B247" s="348" t="s">
        <v>566</v>
      </c>
      <c r="C247" s="372"/>
      <c r="D247" s="373"/>
      <c r="E247" s="348" t="s">
        <v>568</v>
      </c>
      <c r="F247" s="349" t="str">
        <f>IF($F$25="","",IFERROR(VLOOKUP($F$44,$BC$2:$BD$80,2,FALSE),$F$25))</f>
        <v>Kpn I</v>
      </c>
      <c r="G247" s="374" t="str">
        <f>IF($H$25="","","○")</f>
        <v>○</v>
      </c>
      <c r="H247" s="298" t="str">
        <f>IF(G247="☓","",IF($H$25="","",IFERROR(VLOOKUP(H248,$BC$2:$BD$80,2,FALSE),$H$25)))</f>
        <v>BamH I</v>
      </c>
      <c r="I247" s="374" t="str">
        <f>IF($J$25="","","○")</f>
        <v>○</v>
      </c>
      <c r="J247" s="298" t="str">
        <f>IF(I247="☓","",IF($J$25="","",IFERROR(VLOOKUP(J248,$BC$2:$BD$80,2,FALSE),$J$25)))</f>
        <v>EcoR I</v>
      </c>
      <c r="K247" s="374" t="str">
        <f>IF($L$25="","","○")</f>
        <v>○</v>
      </c>
      <c r="L247" s="298" t="str">
        <f>IF(K247="☓","",IF($L$25="","",IFERROR(VLOOKUP(L248,$BC$2:$BD$80,2,FALSE),$L$25)))</f>
        <v>Hind III</v>
      </c>
      <c r="M247" s="374" t="str">
        <f>IF($N$25="","","○")</f>
        <v>○</v>
      </c>
      <c r="N247" s="298" t="str">
        <f>IF(M247="☓","",IF($N$25="","",IFERROR(VLOOKUP(N248,$BC$2:$BD$80,2,FALSE),$N$25)))</f>
        <v>EcoR V</v>
      </c>
      <c r="O247" s="374" t="str">
        <f>IF($P$25="","","○")</f>
        <v>○</v>
      </c>
      <c r="P247" s="298" t="str">
        <f>IF(O247="☓","",IF($P$25="","",IFERROR(VLOOKUP(P248,$BC$2:$BD$80,2,FALSE),$P$25)))</f>
        <v>Ssp I</v>
      </c>
      <c r="Q247" s="374" t="str">
        <f>IF($R$25="","","○")</f>
        <v>○</v>
      </c>
      <c r="R247" s="298" t="str">
        <f>IF(Q247="☓","",IF($R$25="","",IFERROR(VLOOKUP(R248,$BC$2:$BD$80,2,FALSE),$R$25)))</f>
        <v>Kpn I</v>
      </c>
      <c r="S247" s="374" t="str">
        <f>IF($T$25="","","○")</f>
        <v>○</v>
      </c>
      <c r="T247" s="341" t="str">
        <f>IF(S247="☓","",IF($T$25="","",IFERROR(VLOOKUP(T248,$BC$2:$BD$80,2,FALSE),$T$25)))</f>
        <v>Pst I</v>
      </c>
      <c r="U247" s="368"/>
      <c r="V247" s="368"/>
      <c r="W247" s="368"/>
      <c r="X247" s="331"/>
      <c r="Y247" s="331"/>
      <c r="Z247" s="297"/>
      <c r="AZ247" s="327" t="s">
        <v>489</v>
      </c>
    </row>
    <row r="248" spans="1:53">
      <c r="A248" s="322"/>
      <c r="B248" s="375"/>
      <c r="C248" s="368"/>
      <c r="D248" s="370"/>
      <c r="E248" s="353"/>
      <c r="F248" s="376" t="str">
        <f>IF(AV206="",$F$26,AV206)</f>
        <v>GGTACC</v>
      </c>
      <c r="G248" s="377"/>
      <c r="H248" s="378" t="str">
        <f>IF(G247="☓","",IF($AV$3="",$H$26,$AV$3))</f>
        <v>GGATCC</v>
      </c>
      <c r="I248" s="299"/>
      <c r="J248" s="378" t="str">
        <f>IF(I247="☓","",IF($AV$4="",$J$26,$AV$4))</f>
        <v>GAATTC</v>
      </c>
      <c r="K248" s="299"/>
      <c r="L248" s="378" t="str">
        <f>IF(K247="☓","",IF($AV$5="",$L$26,$AV$5))</f>
        <v>AAGCTT</v>
      </c>
      <c r="M248" s="299"/>
      <c r="N248" s="378" t="str">
        <f>IF(M247="☓","",IF($AV$6="",$N$26,$AV$6))</f>
        <v>GATATC</v>
      </c>
      <c r="O248" s="299"/>
      <c r="P248" s="378" t="str">
        <f>IF(O247="☓","",IF($AV$7="",$P$26,$AV$7))</f>
        <v>AATATT</v>
      </c>
      <c r="Q248" s="299"/>
      <c r="R248" s="378" t="str">
        <f>IF(Q247="☓","",IF($AV$8="",$R$26,$AV$8))</f>
        <v>GGTACC</v>
      </c>
      <c r="S248" s="299"/>
      <c r="T248" s="379" t="str">
        <f>IF(S247="☓","",IF($AV$9="",$T$26,$AV$9))</f>
        <v>CTGCAG</v>
      </c>
      <c r="U248" s="331"/>
      <c r="V248" s="331"/>
      <c r="W248" s="331"/>
      <c r="X248" s="331"/>
      <c r="Y248" s="331"/>
      <c r="Z248" s="297"/>
      <c r="AZ248" s="327" t="s">
        <v>489</v>
      </c>
    </row>
    <row r="249" spans="1:53">
      <c r="A249" s="322"/>
      <c r="B249" s="353"/>
      <c r="C249" s="322"/>
      <c r="D249" s="297"/>
      <c r="E249" s="374" t="str">
        <f>IF($F$27="","","○")</f>
        <v>○</v>
      </c>
      <c r="F249" s="298" t="str">
        <f>IF(E249="☓","",IF($F$27="","",IFERROR(VLOOKUP(F250,$BC$2:$BD$80,2,FALSE),$F$27)))</f>
        <v>Xho I</v>
      </c>
      <c r="G249" s="374" t="str">
        <f>IF($H$27="","","○")</f>
        <v/>
      </c>
      <c r="H249" s="298" t="str">
        <f>IF(G249="☓","",IF($H$27="","",IFERROR(VLOOKUP(H250,$BC$2:$BD$80,2,FALSE),$H$27)))</f>
        <v/>
      </c>
      <c r="I249" s="374" t="str">
        <f>IF($J$27="","","○")</f>
        <v/>
      </c>
      <c r="J249" s="298" t="str">
        <f>IF(I249="☓","",IF($J$27="","",IFERROR(VLOOKUP(J250,$BC$2:$BD$80,2,FALSE),$J$27)))</f>
        <v/>
      </c>
      <c r="K249" s="374" t="str">
        <f>IF($L$27="","","○")</f>
        <v/>
      </c>
      <c r="L249" s="298" t="str">
        <f>IF(K249="☓","",IF($L$27="","",IFERROR(VLOOKUP(L250,$BC$2:$BD$80,2,FALSE),$L$27)))</f>
        <v/>
      </c>
      <c r="M249" s="374" t="str">
        <f>IF($N$27="","","○")</f>
        <v/>
      </c>
      <c r="N249" s="298" t="str">
        <f>IF(M249="☓","",IF($N$27="","",IFERROR(VLOOKUP(N250,$BC$2:$BD$80,2,FALSE),$N$27)))</f>
        <v/>
      </c>
      <c r="O249" s="374" t="str">
        <f>IF($P$27="","","○")</f>
        <v/>
      </c>
      <c r="P249" s="298" t="str">
        <f>IF(O249="☓","",IF($P$27="","",IFERROR(VLOOKUP(P250,$BC$2:$BD$80,2,FALSE),$P$27)))</f>
        <v/>
      </c>
      <c r="Q249" s="374" t="str">
        <f>IF($R$27="","","○")</f>
        <v/>
      </c>
      <c r="R249" s="298" t="str">
        <f>IF(Q249="☓","",IF($R$27="","",IFERROR(VLOOKUP(R250,$BC$2:$BD$80,2,FALSE),$R$27)))</f>
        <v/>
      </c>
      <c r="S249" s="374" t="str">
        <f>IF($T$27="","","○")</f>
        <v/>
      </c>
      <c r="T249" s="341" t="str">
        <f>IF(S249="☓","",IF($T$27="","",IFERROR(VLOOKUP(T250,$BC$2:$BD$80,2,FALSE),$T$27)))</f>
        <v/>
      </c>
      <c r="U249" s="331"/>
      <c r="V249" s="331"/>
      <c r="W249" s="331"/>
      <c r="X249" s="331"/>
      <c r="Y249" s="331"/>
      <c r="Z249" s="297"/>
      <c r="AZ249" s="327" t="s">
        <v>489</v>
      </c>
    </row>
    <row r="250" spans="1:53">
      <c r="A250" s="322"/>
      <c r="B250" s="361"/>
      <c r="C250" s="380"/>
      <c r="D250" s="381"/>
      <c r="E250" s="361"/>
      <c r="F250" s="378" t="str">
        <f>IF(E249="☓","",IF($AV$10="",$F$28,$AV$10))</f>
        <v>CTCGAG</v>
      </c>
      <c r="G250" s="299"/>
      <c r="H250" s="378" t="str">
        <f>IF(G249="☓","",IF($AV$11="",$H$28,$AV$11))</f>
        <v/>
      </c>
      <c r="I250" s="299"/>
      <c r="J250" s="378" t="str">
        <f>IF(I249="☓","",IF($AV$12="",$J$28,$AV$12))</f>
        <v/>
      </c>
      <c r="K250" s="299"/>
      <c r="L250" s="378" t="str">
        <f>IF(K249="☓","",IF($AV$13="",$L$28,$AV$13))</f>
        <v/>
      </c>
      <c r="M250" s="299"/>
      <c r="N250" s="378" t="str">
        <f>IF(M249="☓","",IF($AV$14="",UPPER($N$28),$AV$14))</f>
        <v/>
      </c>
      <c r="O250" s="299"/>
      <c r="P250" s="378" t="str">
        <f>IF(O249="☓","",IF($AV$15="",$P$28,$AV$15))</f>
        <v/>
      </c>
      <c r="Q250" s="299"/>
      <c r="R250" s="378" t="str">
        <f>IF(Q249="☓","",IF($AV$16="",$R$28,$AV$16))</f>
        <v/>
      </c>
      <c r="S250" s="299"/>
      <c r="T250" s="379" t="str">
        <f>IF(S249="☓","",IF($AV$17="",$T$28,$AV$17))</f>
        <v/>
      </c>
      <c r="U250" s="331"/>
      <c r="V250" s="331"/>
      <c r="W250" s="331"/>
      <c r="X250" s="331"/>
      <c r="Y250" s="331"/>
      <c r="Z250" s="297"/>
      <c r="AZ250" s="327" t="s">
        <v>489</v>
      </c>
    </row>
    <row r="251" spans="1:53">
      <c r="A251" s="322"/>
      <c r="B251" s="331" t="s">
        <v>573</v>
      </c>
      <c r="C251" s="331"/>
      <c r="D251" s="331"/>
      <c r="E251" s="331"/>
      <c r="F251" s="331"/>
      <c r="G251" s="331"/>
      <c r="H251" s="331"/>
      <c r="I251" s="331"/>
      <c r="J251" s="331"/>
      <c r="K251" s="331"/>
      <c r="L251" s="331"/>
      <c r="M251" s="331"/>
      <c r="N251" s="331"/>
      <c r="O251" s="331"/>
      <c r="P251" s="331"/>
      <c r="Q251" s="331"/>
      <c r="R251" s="331"/>
      <c r="S251" s="331"/>
      <c r="T251" s="331"/>
      <c r="U251" s="331"/>
      <c r="V251" s="331"/>
      <c r="W251" s="331"/>
      <c r="X251" s="331"/>
      <c r="Y251" s="331"/>
      <c r="Z251" s="297"/>
      <c r="AZ251" s="327" t="s">
        <v>489</v>
      </c>
    </row>
    <row r="252" spans="1:53">
      <c r="A252" s="322"/>
      <c r="B252" s="331"/>
      <c r="C252" s="331"/>
      <c r="D252" s="331"/>
      <c r="E252" s="331"/>
      <c r="F252" s="331"/>
      <c r="G252" s="331"/>
      <c r="H252" s="331"/>
      <c r="I252" s="331"/>
      <c r="J252" s="331"/>
      <c r="K252" s="331"/>
      <c r="L252" s="331"/>
      <c r="M252" s="331"/>
      <c r="N252" s="331"/>
      <c r="O252" s="331"/>
      <c r="P252" s="331"/>
      <c r="Q252" s="331"/>
      <c r="R252" s="331"/>
      <c r="S252" s="331"/>
      <c r="T252" s="331"/>
      <c r="U252" s="331"/>
      <c r="V252" s="331"/>
      <c r="W252" s="331"/>
      <c r="X252" s="331"/>
      <c r="Y252" s="331"/>
      <c r="Z252" s="297"/>
      <c r="AZ252" s="327" t="s">
        <v>489</v>
      </c>
    </row>
    <row r="253" spans="1:53">
      <c r="A253" s="421" t="str">
        <f>IF(B253="","","配列長")</f>
        <v/>
      </c>
      <c r="B253" s="422" t="str">
        <f>IF($D$15&gt;=Z253,"NO."&amp;Z253,"")</f>
        <v/>
      </c>
      <c r="C253" s="423"/>
      <c r="D253" s="423"/>
      <c r="E253" s="423"/>
      <c r="F253" s="424"/>
      <c r="G253" s="424"/>
      <c r="H253" s="425"/>
      <c r="I253" s="425"/>
      <c r="J253" s="423"/>
      <c r="K253" s="423"/>
      <c r="L253" s="425"/>
      <c r="M253" s="425"/>
      <c r="N253" s="425"/>
      <c r="O253" s="425"/>
      <c r="P253" s="425"/>
      <c r="Q253" s="425"/>
      <c r="R253" s="425"/>
      <c r="S253" s="425"/>
      <c r="T253" s="425"/>
      <c r="U253" s="425"/>
      <c r="V253" s="425"/>
      <c r="W253" s="425"/>
      <c r="X253" s="425"/>
      <c r="Y253" s="425"/>
      <c r="Z253" s="426">
        <v>14</v>
      </c>
      <c r="BA253" s="328"/>
    </row>
    <row r="254" spans="1:53">
      <c r="A254" s="322"/>
      <c r="B254" s="331"/>
      <c r="C254" s="331"/>
      <c r="D254" s="331"/>
      <c r="E254" s="331"/>
      <c r="F254" s="331"/>
      <c r="G254" s="331"/>
      <c r="H254" s="331"/>
      <c r="I254" s="331"/>
      <c r="J254" s="331"/>
      <c r="K254" s="331"/>
      <c r="L254" s="331"/>
      <c r="M254" s="331"/>
      <c r="N254" s="331"/>
      <c r="O254" s="331"/>
      <c r="P254" s="331"/>
      <c r="Q254" s="331"/>
      <c r="R254" s="331"/>
      <c r="S254" s="331"/>
      <c r="T254" s="331"/>
      <c r="U254" s="331"/>
      <c r="V254" s="331"/>
      <c r="W254" s="331"/>
      <c r="X254" s="331"/>
      <c r="Y254" s="331"/>
      <c r="Z254" s="297"/>
      <c r="BA254" s="328"/>
    </row>
    <row r="255" spans="1:53">
      <c r="A255" s="322"/>
      <c r="B255" s="779" t="s">
        <v>133</v>
      </c>
      <c r="C255" s="779"/>
      <c r="D255" s="817" t="str">
        <f>IF(B253="","",$D$18)</f>
        <v/>
      </c>
      <c r="E255" s="817"/>
      <c r="F255" s="817"/>
      <c r="G255" s="331"/>
      <c r="H255" s="331"/>
      <c r="I255" s="331"/>
      <c r="J255" s="331"/>
      <c r="K255" s="331"/>
      <c r="L255" s="331"/>
      <c r="M255" s="331"/>
      <c r="N255" s="331"/>
      <c r="O255" s="331"/>
      <c r="P255" s="331"/>
      <c r="Q255" s="331"/>
      <c r="R255" s="331"/>
      <c r="S255" s="331"/>
      <c r="T255" s="331"/>
      <c r="U255" s="331"/>
      <c r="V255" s="331"/>
      <c r="W255" s="331"/>
      <c r="X255" s="331"/>
      <c r="Y255" s="331"/>
      <c r="Z255" s="297"/>
      <c r="BA255" s="328"/>
    </row>
    <row r="256" spans="1:53">
      <c r="A256" s="322"/>
      <c r="B256" s="768" t="s">
        <v>2</v>
      </c>
      <c r="C256" s="769"/>
      <c r="D256" s="817"/>
      <c r="E256" s="817"/>
      <c r="F256" s="817"/>
      <c r="G256" s="331"/>
      <c r="H256" s="331"/>
      <c r="I256" s="331"/>
      <c r="J256" s="331"/>
      <c r="K256" s="331"/>
      <c r="L256" s="331"/>
      <c r="M256" s="331"/>
      <c r="N256" s="331"/>
      <c r="O256" s="331"/>
      <c r="P256" s="331"/>
      <c r="Q256" s="331"/>
      <c r="R256" s="331"/>
      <c r="S256" s="331"/>
      <c r="T256" s="331"/>
      <c r="U256" s="331"/>
      <c r="V256" s="331"/>
      <c r="W256" s="331"/>
      <c r="X256" s="331"/>
      <c r="Y256" s="331"/>
      <c r="Z256" s="297"/>
      <c r="BA256" s="328"/>
    </row>
    <row r="257" spans="1:53">
      <c r="A257" s="322"/>
      <c r="B257" s="768" t="s">
        <v>130</v>
      </c>
      <c r="C257" s="769"/>
      <c r="D257" s="805"/>
      <c r="E257" s="806"/>
      <c r="F257" s="807"/>
      <c r="G257" s="331"/>
      <c r="H257" s="331"/>
      <c r="I257" s="331"/>
      <c r="J257" s="331"/>
      <c r="K257" s="331"/>
      <c r="L257" s="331"/>
      <c r="M257" s="331"/>
      <c r="N257" s="331"/>
      <c r="O257" s="331"/>
      <c r="P257" s="331"/>
      <c r="Q257" s="331"/>
      <c r="R257" s="331"/>
      <c r="S257" s="331"/>
      <c r="T257" s="331"/>
      <c r="U257" s="331"/>
      <c r="V257" s="331"/>
      <c r="W257" s="322"/>
      <c r="X257" s="322"/>
      <c r="Y257" s="331"/>
      <c r="Z257" s="297"/>
      <c r="BA257" s="328"/>
    </row>
    <row r="258" spans="1:53">
      <c r="A258" s="322"/>
      <c r="B258" s="768" t="s">
        <v>131</v>
      </c>
      <c r="C258" s="769"/>
      <c r="D258" s="805"/>
      <c r="E258" s="806"/>
      <c r="F258" s="807"/>
      <c r="G258" s="331"/>
      <c r="H258" s="331"/>
      <c r="I258" s="331"/>
      <c r="J258" s="331"/>
      <c r="K258" s="331"/>
      <c r="L258" s="331"/>
      <c r="M258" s="331"/>
      <c r="N258" s="331"/>
      <c r="O258" s="331"/>
      <c r="P258" s="331"/>
      <c r="Q258" s="331"/>
      <c r="R258" s="331"/>
      <c r="S258" s="331"/>
      <c r="T258" s="331"/>
      <c r="U258" s="366"/>
      <c r="V258" s="366"/>
      <c r="W258" s="340"/>
      <c r="X258" s="340"/>
      <c r="Y258" s="331"/>
      <c r="Z258" s="297"/>
    </row>
    <row r="259" spans="1:53">
      <c r="A259" s="322"/>
      <c r="B259" s="780" t="s">
        <v>571</v>
      </c>
      <c r="C259" s="781"/>
      <c r="D259" s="808"/>
      <c r="E259" s="809"/>
      <c r="F259" s="809"/>
      <c r="G259" s="809"/>
      <c r="H259" s="809"/>
      <c r="I259" s="809"/>
      <c r="J259" s="809"/>
      <c r="K259" s="809"/>
      <c r="L259" s="809"/>
      <c r="M259" s="809"/>
      <c r="N259" s="809"/>
      <c r="O259" s="809"/>
      <c r="P259" s="809"/>
      <c r="Q259" s="809"/>
      <c r="R259" s="809"/>
      <c r="S259" s="809"/>
      <c r="T259" s="810"/>
      <c r="U259" s="367"/>
      <c r="V259" s="367"/>
      <c r="W259" s="340"/>
      <c r="X259" s="340"/>
      <c r="Y259" s="331"/>
      <c r="Z259" s="297"/>
    </row>
    <row r="260" spans="1:53">
      <c r="A260" s="368"/>
      <c r="B260" s="782"/>
      <c r="C260" s="783"/>
      <c r="D260" s="811"/>
      <c r="E260" s="812"/>
      <c r="F260" s="812"/>
      <c r="G260" s="812"/>
      <c r="H260" s="812"/>
      <c r="I260" s="812"/>
      <c r="J260" s="812"/>
      <c r="K260" s="812"/>
      <c r="L260" s="812"/>
      <c r="M260" s="812"/>
      <c r="N260" s="812"/>
      <c r="O260" s="812"/>
      <c r="P260" s="812"/>
      <c r="Q260" s="812"/>
      <c r="R260" s="812"/>
      <c r="S260" s="812"/>
      <c r="T260" s="813"/>
      <c r="U260" s="369"/>
      <c r="V260" s="369"/>
      <c r="W260" s="340"/>
      <c r="X260" s="340"/>
      <c r="Y260" s="368"/>
      <c r="Z260" s="370"/>
    </row>
    <row r="261" spans="1:53">
      <c r="A261" s="322"/>
      <c r="B261" s="784"/>
      <c r="C261" s="785"/>
      <c r="D261" s="814"/>
      <c r="E261" s="815"/>
      <c r="F261" s="815"/>
      <c r="G261" s="815"/>
      <c r="H261" s="815"/>
      <c r="I261" s="815"/>
      <c r="J261" s="815"/>
      <c r="K261" s="815"/>
      <c r="L261" s="815"/>
      <c r="M261" s="815"/>
      <c r="N261" s="815"/>
      <c r="O261" s="815"/>
      <c r="P261" s="815"/>
      <c r="Q261" s="815"/>
      <c r="R261" s="815"/>
      <c r="S261" s="815"/>
      <c r="T261" s="816"/>
      <c r="U261" s="331"/>
      <c r="V261" s="331"/>
      <c r="W261" s="331"/>
      <c r="X261" s="331"/>
      <c r="Y261" s="331"/>
      <c r="Z261" s="297"/>
    </row>
    <row r="262" spans="1:53">
      <c r="A262" s="322"/>
      <c r="B262" s="804" t="s">
        <v>9</v>
      </c>
      <c r="C262" s="804"/>
      <c r="D262" s="331" t="str">
        <f>"5'末端："&amp;""&amp;LEN(D257)&amp;""&amp;"bp"</f>
        <v>5'末端：0bp</v>
      </c>
      <c r="E262" s="331"/>
      <c r="F262" s="331" t="str">
        <f>"3'末端："&amp;""&amp;LEN(D258)&amp;""&amp;"bp"</f>
        <v>3'末端：0bp</v>
      </c>
      <c r="G262" s="331"/>
      <c r="H262" s="331" t="str">
        <f>IF(D259="","コード配列：","コード配列："&amp;'コドン変換用シート (一括)'!AF17&amp;""&amp;"bp ("&amp;'コドン変換用シート (一括)'!AG17&amp;""&amp;"AA)")</f>
        <v>コード配列：</v>
      </c>
      <c r="I262" s="331"/>
      <c r="J262" s="331"/>
      <c r="K262" s="331"/>
      <c r="L262" s="331" t="str">
        <f>IFERROR("合計："&amp;LEN(D257)+LEN(D258)+'コドン変換用シート (一括)'!AF17&amp;""&amp;"bp","")</f>
        <v/>
      </c>
      <c r="M262" s="331"/>
      <c r="N262" s="331"/>
      <c r="O262" s="331"/>
      <c r="P262" s="331"/>
      <c r="Q262" s="331"/>
      <c r="R262" s="331"/>
      <c r="S262" s="331"/>
      <c r="T262" s="331"/>
      <c r="U262" s="368"/>
      <c r="V262" s="368"/>
      <c r="W262" s="368"/>
      <c r="X262" s="331"/>
      <c r="Y262" s="331"/>
      <c r="Z262" s="297"/>
    </row>
    <row r="263" spans="1:53">
      <c r="A263" s="322"/>
      <c r="B263" s="368"/>
      <c r="C263" s="368"/>
      <c r="D263" s="368"/>
      <c r="E263" s="368"/>
      <c r="F263" s="368"/>
      <c r="G263" s="368"/>
      <c r="H263" s="368"/>
      <c r="I263" s="368"/>
      <c r="J263" s="368"/>
      <c r="K263" s="368"/>
      <c r="L263" s="368"/>
      <c r="M263" s="368"/>
      <c r="N263" s="368"/>
      <c r="O263" s="368"/>
      <c r="P263" s="368"/>
      <c r="Q263" s="368"/>
      <c r="R263" s="368"/>
      <c r="S263" s="368"/>
      <c r="T263" s="368"/>
      <c r="U263" s="331"/>
      <c r="V263" s="331"/>
      <c r="W263" s="331"/>
      <c r="X263" s="368"/>
      <c r="Y263" s="331"/>
      <c r="Z263" s="297"/>
    </row>
    <row r="264" spans="1:53">
      <c r="A264" s="322"/>
      <c r="B264" s="348" t="s">
        <v>566</v>
      </c>
      <c r="C264" s="372"/>
      <c r="D264" s="373"/>
      <c r="E264" s="348" t="s">
        <v>568</v>
      </c>
      <c r="F264" s="349" t="str">
        <f>IF($F$25="","",IFERROR(VLOOKUP($F$44,$BC$2:$BD$80,2,FALSE),$F$25))</f>
        <v>Kpn I</v>
      </c>
      <c r="G264" s="374" t="str">
        <f>IF($H$25="","","○")</f>
        <v>○</v>
      </c>
      <c r="H264" s="298" t="str">
        <f>IF(G264="☓","",IF($H$25="","",IFERROR(VLOOKUP(H265,$BC$2:$BD$80,2,FALSE),$H$25)))</f>
        <v>BamH I</v>
      </c>
      <c r="I264" s="374" t="str">
        <f>IF($J$25="","","○")</f>
        <v>○</v>
      </c>
      <c r="J264" s="298" t="str">
        <f>IF(I264="☓","",IF($J$25="","",IFERROR(VLOOKUP(J265,$BC$2:$BD$80,2,FALSE),$J$25)))</f>
        <v>EcoR I</v>
      </c>
      <c r="K264" s="374" t="str">
        <f>IF($L$25="","","○")</f>
        <v>○</v>
      </c>
      <c r="L264" s="298" t="str">
        <f>IF(K264="☓","",IF($L$25="","",IFERROR(VLOOKUP(L265,$BC$2:$BD$80,2,FALSE),$L$25)))</f>
        <v>Hind III</v>
      </c>
      <c r="M264" s="374" t="str">
        <f>IF($N$25="","","○")</f>
        <v>○</v>
      </c>
      <c r="N264" s="298" t="str">
        <f>IF(M264="☓","",IF($N$25="","",IFERROR(VLOOKUP(N265,$BC$2:$BD$80,2,FALSE),$N$25)))</f>
        <v>EcoR V</v>
      </c>
      <c r="O264" s="374" t="str">
        <f>IF($P$25="","","○")</f>
        <v>○</v>
      </c>
      <c r="P264" s="298" t="str">
        <f>IF(O264="☓","",IF($P$25="","",IFERROR(VLOOKUP(P265,$BC$2:$BD$80,2,FALSE),$P$25)))</f>
        <v>Ssp I</v>
      </c>
      <c r="Q264" s="374" t="str">
        <f>IF($R$25="","","○")</f>
        <v>○</v>
      </c>
      <c r="R264" s="298" t="str">
        <f>IF(Q264="☓","",IF($R$25="","",IFERROR(VLOOKUP(R265,$BC$2:$BD$80,2,FALSE),$R$25)))</f>
        <v>Kpn I</v>
      </c>
      <c r="S264" s="374" t="str">
        <f>IF($T$25="","","○")</f>
        <v>○</v>
      </c>
      <c r="T264" s="341" t="str">
        <f>IF(S264="☓","",IF($T$25="","",IFERROR(VLOOKUP(T265,$BC$2:$BD$80,2,FALSE),$T$25)))</f>
        <v>Pst I</v>
      </c>
      <c r="U264" s="368"/>
      <c r="V264" s="368"/>
      <c r="W264" s="368"/>
      <c r="X264" s="331"/>
      <c r="Y264" s="331"/>
      <c r="Z264" s="297"/>
    </row>
    <row r="265" spans="1:53">
      <c r="A265" s="322"/>
      <c r="B265" s="375"/>
      <c r="C265" s="368"/>
      <c r="D265" s="370"/>
      <c r="E265" s="353"/>
      <c r="F265" s="376" t="str">
        <f>IF(AV223="",$F$26,AV223)</f>
        <v>GGTACC</v>
      </c>
      <c r="G265" s="377"/>
      <c r="H265" s="378" t="str">
        <f>IF(G264="☓","",IF($AV$3="",$H$26,$AV$3))</f>
        <v>GGATCC</v>
      </c>
      <c r="I265" s="299"/>
      <c r="J265" s="378" t="str">
        <f>IF(I264="☓","",IF($AV$4="",$J$26,$AV$4))</f>
        <v>GAATTC</v>
      </c>
      <c r="K265" s="299"/>
      <c r="L265" s="378" t="str">
        <f>IF(K264="☓","",IF($AV$5="",$L$26,$AV$5))</f>
        <v>AAGCTT</v>
      </c>
      <c r="M265" s="299"/>
      <c r="N265" s="378" t="str">
        <f>IF(M264="☓","",IF($AV$6="",$N$26,$AV$6))</f>
        <v>GATATC</v>
      </c>
      <c r="O265" s="299"/>
      <c r="P265" s="378" t="str">
        <f>IF(O264="☓","",IF($AV$7="",$P$26,$AV$7))</f>
        <v>AATATT</v>
      </c>
      <c r="Q265" s="299"/>
      <c r="R265" s="378" t="str">
        <f>IF(Q264="☓","",IF($AV$8="",$R$26,$AV$8))</f>
        <v>GGTACC</v>
      </c>
      <c r="S265" s="299"/>
      <c r="T265" s="379" t="str">
        <f>IF(S264="☓","",IF($AV$9="",$T$26,$AV$9))</f>
        <v>CTGCAG</v>
      </c>
      <c r="U265" s="331"/>
      <c r="V265" s="331"/>
      <c r="W265" s="331"/>
      <c r="X265" s="331"/>
      <c r="Y265" s="331"/>
      <c r="Z265" s="297"/>
    </row>
    <row r="266" spans="1:53">
      <c r="A266" s="322"/>
      <c r="B266" s="353"/>
      <c r="C266" s="322"/>
      <c r="D266" s="297"/>
      <c r="E266" s="374" t="str">
        <f>IF($F$27="","","○")</f>
        <v>○</v>
      </c>
      <c r="F266" s="298" t="str">
        <f>IF(E266="☓","",IF($F$27="","",IFERROR(VLOOKUP(F267,$BC$2:$BD$80,2,FALSE),$F$27)))</f>
        <v>Xho I</v>
      </c>
      <c r="G266" s="374" t="str">
        <f>IF($H$27="","","○")</f>
        <v/>
      </c>
      <c r="H266" s="298" t="str">
        <f>IF(G266="☓","",IF($H$27="","",IFERROR(VLOOKUP(H267,$BC$2:$BD$80,2,FALSE),$H$27)))</f>
        <v/>
      </c>
      <c r="I266" s="374" t="str">
        <f>IF($J$27="","","○")</f>
        <v/>
      </c>
      <c r="J266" s="298" t="str">
        <f>IF(I266="☓","",IF($J$27="","",IFERROR(VLOOKUP(J267,$BC$2:$BD$80,2,FALSE),$J$27)))</f>
        <v/>
      </c>
      <c r="K266" s="374" t="str">
        <f>IF($L$27="","","○")</f>
        <v/>
      </c>
      <c r="L266" s="298" t="str">
        <f>IF(K266="☓","",IF($L$27="","",IFERROR(VLOOKUP(L267,$BC$2:$BD$80,2,FALSE),$L$27)))</f>
        <v/>
      </c>
      <c r="M266" s="374" t="str">
        <f>IF($N$27="","","○")</f>
        <v/>
      </c>
      <c r="N266" s="298" t="str">
        <f>IF(M266="☓","",IF($N$27="","",IFERROR(VLOOKUP(N267,$BC$2:$BD$80,2,FALSE),$N$27)))</f>
        <v/>
      </c>
      <c r="O266" s="374" t="str">
        <f>IF($P$27="","","○")</f>
        <v/>
      </c>
      <c r="P266" s="298" t="str">
        <f>IF(O266="☓","",IF($P$27="","",IFERROR(VLOOKUP(P267,$BC$2:$BD$80,2,FALSE),$P$27)))</f>
        <v/>
      </c>
      <c r="Q266" s="374" t="str">
        <f>IF($R$27="","","○")</f>
        <v/>
      </c>
      <c r="R266" s="298" t="str">
        <f>IF(Q266="☓","",IF($R$27="","",IFERROR(VLOOKUP(R267,$BC$2:$BD$80,2,FALSE),$R$27)))</f>
        <v/>
      </c>
      <c r="S266" s="374" t="str">
        <f>IF($T$27="","","○")</f>
        <v/>
      </c>
      <c r="T266" s="341" t="str">
        <f>IF(S266="☓","",IF($T$27="","",IFERROR(VLOOKUP(T267,$BC$2:$BD$80,2,FALSE),$T$27)))</f>
        <v/>
      </c>
      <c r="U266" s="331"/>
      <c r="V266" s="331"/>
      <c r="W266" s="331"/>
      <c r="X266" s="331"/>
      <c r="Y266" s="331"/>
      <c r="Z266" s="297"/>
    </row>
    <row r="267" spans="1:53">
      <c r="A267" s="322"/>
      <c r="B267" s="361"/>
      <c r="C267" s="380"/>
      <c r="D267" s="381"/>
      <c r="E267" s="361"/>
      <c r="F267" s="378" t="str">
        <f>IF(E266="☓","",IF($AV$10="",$F$28,$AV$10))</f>
        <v>CTCGAG</v>
      </c>
      <c r="G267" s="299"/>
      <c r="H267" s="378" t="str">
        <f>IF(G266="☓","",IF($AV$11="",$H$28,$AV$11))</f>
        <v/>
      </c>
      <c r="I267" s="299"/>
      <c r="J267" s="378" t="str">
        <f>IF(I266="☓","",IF($AV$12="",$J$28,$AV$12))</f>
        <v/>
      </c>
      <c r="K267" s="299"/>
      <c r="L267" s="378" t="str">
        <f>IF(K266="☓","",IF($AV$13="",$L$28,$AV$13))</f>
        <v/>
      </c>
      <c r="M267" s="299"/>
      <c r="N267" s="378" t="str">
        <f>IF(M266="☓","",IF($AV$14="",UPPER($N$28),$AV$14))</f>
        <v/>
      </c>
      <c r="O267" s="299"/>
      <c r="P267" s="378" t="str">
        <f>IF(O266="☓","",IF($AV$15="",$P$28,$AV$15))</f>
        <v/>
      </c>
      <c r="Q267" s="299"/>
      <c r="R267" s="378" t="str">
        <f>IF(Q266="☓","",IF($AV$16="",$R$28,$AV$16))</f>
        <v/>
      </c>
      <c r="S267" s="299"/>
      <c r="T267" s="379" t="str">
        <f>IF(S266="☓","",IF($AV$17="",$T$28,$AV$17))</f>
        <v/>
      </c>
      <c r="U267" s="331"/>
      <c r="V267" s="331"/>
      <c r="W267" s="331"/>
      <c r="X267" s="331"/>
      <c r="Y267" s="331"/>
      <c r="Z267" s="297"/>
      <c r="BA267" s="328"/>
    </row>
    <row r="268" spans="1:53">
      <c r="A268" s="322"/>
      <c r="B268" s="331" t="s">
        <v>573</v>
      </c>
      <c r="C268" s="331"/>
      <c r="D268" s="331"/>
      <c r="E268" s="331"/>
      <c r="F268" s="331"/>
      <c r="G268" s="331"/>
      <c r="H268" s="331"/>
      <c r="I268" s="331"/>
      <c r="J268" s="331"/>
      <c r="K268" s="331"/>
      <c r="L268" s="331"/>
      <c r="M268" s="331"/>
      <c r="N268" s="331"/>
      <c r="O268" s="331"/>
      <c r="P268" s="331"/>
      <c r="Q268" s="331"/>
      <c r="R268" s="331"/>
      <c r="S268" s="331"/>
      <c r="T268" s="331"/>
      <c r="U268" s="331"/>
      <c r="V268" s="331"/>
      <c r="W268" s="331"/>
      <c r="X268" s="331"/>
      <c r="Y268" s="331"/>
      <c r="Z268" s="297"/>
      <c r="BA268" s="328"/>
    </row>
    <row r="269" spans="1:53">
      <c r="A269" s="322"/>
      <c r="B269" s="331"/>
      <c r="C269" s="331"/>
      <c r="D269" s="331"/>
      <c r="E269" s="331"/>
      <c r="F269" s="331"/>
      <c r="G269" s="331"/>
      <c r="H269" s="331"/>
      <c r="I269" s="331"/>
      <c r="J269" s="331"/>
      <c r="K269" s="331"/>
      <c r="L269" s="331"/>
      <c r="M269" s="331"/>
      <c r="N269" s="331"/>
      <c r="O269" s="331"/>
      <c r="P269" s="331"/>
      <c r="Q269" s="331"/>
      <c r="R269" s="331"/>
      <c r="S269" s="331"/>
      <c r="T269" s="331"/>
      <c r="U269" s="331"/>
      <c r="V269" s="331"/>
      <c r="W269" s="331"/>
      <c r="X269" s="331"/>
      <c r="Y269" s="331"/>
      <c r="Z269" s="297"/>
      <c r="BA269" s="328"/>
    </row>
    <row r="270" spans="1:53">
      <c r="A270" s="421" t="str">
        <f>IF(B270="","","配列長")</f>
        <v/>
      </c>
      <c r="B270" s="422" t="str">
        <f>IF($D$15&gt;=Z270,"NO."&amp;Z270,"")</f>
        <v/>
      </c>
      <c r="C270" s="423"/>
      <c r="D270" s="423"/>
      <c r="E270" s="423"/>
      <c r="F270" s="424"/>
      <c r="G270" s="424"/>
      <c r="H270" s="425"/>
      <c r="I270" s="425"/>
      <c r="J270" s="423"/>
      <c r="K270" s="423"/>
      <c r="L270" s="425"/>
      <c r="M270" s="425"/>
      <c r="N270" s="425"/>
      <c r="O270" s="425"/>
      <c r="P270" s="425"/>
      <c r="Q270" s="425"/>
      <c r="R270" s="425"/>
      <c r="S270" s="425"/>
      <c r="T270" s="425"/>
      <c r="U270" s="425"/>
      <c r="V270" s="425"/>
      <c r="W270" s="425"/>
      <c r="X270" s="425"/>
      <c r="Y270" s="425"/>
      <c r="Z270" s="426">
        <v>15</v>
      </c>
      <c r="BA270" s="328"/>
    </row>
    <row r="271" spans="1:53">
      <c r="A271" s="322"/>
      <c r="B271" s="331"/>
      <c r="C271" s="331"/>
      <c r="D271" s="331"/>
      <c r="E271" s="331"/>
      <c r="F271" s="331"/>
      <c r="G271" s="331"/>
      <c r="H271" s="331"/>
      <c r="I271" s="331"/>
      <c r="J271" s="331"/>
      <c r="K271" s="331"/>
      <c r="L271" s="331"/>
      <c r="M271" s="331"/>
      <c r="N271" s="331"/>
      <c r="O271" s="331"/>
      <c r="P271" s="331"/>
      <c r="Q271" s="331"/>
      <c r="R271" s="331"/>
      <c r="S271" s="331"/>
      <c r="T271" s="331"/>
      <c r="U271" s="331"/>
      <c r="V271" s="331"/>
      <c r="W271" s="331"/>
      <c r="X271" s="331"/>
      <c r="Y271" s="331"/>
      <c r="Z271" s="297"/>
      <c r="BA271" s="328"/>
    </row>
    <row r="272" spans="1:53">
      <c r="A272" s="322"/>
      <c r="B272" s="779" t="s">
        <v>133</v>
      </c>
      <c r="C272" s="779"/>
      <c r="D272" s="817" t="str">
        <f>IF(B270="","",$D$18)</f>
        <v/>
      </c>
      <c r="E272" s="817"/>
      <c r="F272" s="817"/>
      <c r="G272" s="331"/>
      <c r="H272" s="331"/>
      <c r="I272" s="331"/>
      <c r="J272" s="331"/>
      <c r="K272" s="331"/>
      <c r="L272" s="331"/>
      <c r="M272" s="331"/>
      <c r="N272" s="331"/>
      <c r="O272" s="331"/>
      <c r="P272" s="331"/>
      <c r="Q272" s="331"/>
      <c r="R272" s="331"/>
      <c r="S272" s="331"/>
      <c r="T272" s="331"/>
      <c r="U272" s="331"/>
      <c r="V272" s="331"/>
      <c r="W272" s="331"/>
      <c r="X272" s="331"/>
      <c r="Y272" s="331"/>
      <c r="Z272" s="297"/>
      <c r="BA272" s="328"/>
    </row>
    <row r="273" spans="1:53">
      <c r="A273" s="322"/>
      <c r="B273" s="768" t="s">
        <v>2</v>
      </c>
      <c r="C273" s="769"/>
      <c r="D273" s="817"/>
      <c r="E273" s="817"/>
      <c r="F273" s="817"/>
      <c r="G273" s="331"/>
      <c r="H273" s="331"/>
      <c r="I273" s="331"/>
      <c r="J273" s="331"/>
      <c r="K273" s="331"/>
      <c r="L273" s="331"/>
      <c r="M273" s="331"/>
      <c r="N273" s="331"/>
      <c r="O273" s="331"/>
      <c r="P273" s="331"/>
      <c r="Q273" s="331"/>
      <c r="R273" s="331"/>
      <c r="S273" s="331"/>
      <c r="T273" s="331"/>
      <c r="U273" s="331"/>
      <c r="V273" s="331"/>
      <c r="W273" s="331"/>
      <c r="X273" s="331"/>
      <c r="Y273" s="331"/>
      <c r="Z273" s="297"/>
    </row>
    <row r="274" spans="1:53">
      <c r="A274" s="322"/>
      <c r="B274" s="768" t="s">
        <v>130</v>
      </c>
      <c r="C274" s="769"/>
      <c r="D274" s="805"/>
      <c r="E274" s="806"/>
      <c r="F274" s="807"/>
      <c r="G274" s="331"/>
      <c r="H274" s="331"/>
      <c r="I274" s="331"/>
      <c r="J274" s="331"/>
      <c r="K274" s="331"/>
      <c r="L274" s="331"/>
      <c r="M274" s="331"/>
      <c r="N274" s="331"/>
      <c r="O274" s="331"/>
      <c r="P274" s="331"/>
      <c r="Q274" s="331"/>
      <c r="R274" s="331"/>
      <c r="S274" s="331"/>
      <c r="T274" s="331"/>
      <c r="U274" s="331"/>
      <c r="V274" s="331"/>
      <c r="W274" s="322"/>
      <c r="X274" s="322"/>
      <c r="Y274" s="331"/>
      <c r="Z274" s="297"/>
    </row>
    <row r="275" spans="1:53">
      <c r="A275" s="322"/>
      <c r="B275" s="768" t="s">
        <v>131</v>
      </c>
      <c r="C275" s="769"/>
      <c r="D275" s="805"/>
      <c r="E275" s="806"/>
      <c r="F275" s="807"/>
      <c r="G275" s="331"/>
      <c r="H275" s="331"/>
      <c r="I275" s="331"/>
      <c r="J275" s="331"/>
      <c r="K275" s="331"/>
      <c r="L275" s="331"/>
      <c r="M275" s="331"/>
      <c r="N275" s="331"/>
      <c r="O275" s="331"/>
      <c r="P275" s="331"/>
      <c r="Q275" s="331"/>
      <c r="R275" s="331"/>
      <c r="S275" s="331"/>
      <c r="T275" s="331"/>
      <c r="U275" s="366"/>
      <c r="V275" s="366"/>
      <c r="W275" s="340"/>
      <c r="X275" s="340"/>
      <c r="Y275" s="331"/>
      <c r="Z275" s="297"/>
    </row>
    <row r="276" spans="1:53">
      <c r="A276" s="322"/>
      <c r="B276" s="780" t="s">
        <v>571</v>
      </c>
      <c r="C276" s="781"/>
      <c r="D276" s="808"/>
      <c r="E276" s="809"/>
      <c r="F276" s="809"/>
      <c r="G276" s="809"/>
      <c r="H276" s="809"/>
      <c r="I276" s="809"/>
      <c r="J276" s="809"/>
      <c r="K276" s="809"/>
      <c r="L276" s="809"/>
      <c r="M276" s="809"/>
      <c r="N276" s="809"/>
      <c r="O276" s="809"/>
      <c r="P276" s="809"/>
      <c r="Q276" s="809"/>
      <c r="R276" s="809"/>
      <c r="S276" s="809"/>
      <c r="T276" s="810"/>
      <c r="U276" s="367"/>
      <c r="V276" s="367"/>
      <c r="W276" s="340"/>
      <c r="X276" s="340"/>
      <c r="Y276" s="331"/>
      <c r="Z276" s="297"/>
    </row>
    <row r="277" spans="1:53">
      <c r="A277" s="368"/>
      <c r="B277" s="782"/>
      <c r="C277" s="783"/>
      <c r="D277" s="811"/>
      <c r="E277" s="812"/>
      <c r="F277" s="812"/>
      <c r="G277" s="812"/>
      <c r="H277" s="812"/>
      <c r="I277" s="812"/>
      <c r="J277" s="812"/>
      <c r="K277" s="812"/>
      <c r="L277" s="812"/>
      <c r="M277" s="812"/>
      <c r="N277" s="812"/>
      <c r="O277" s="812"/>
      <c r="P277" s="812"/>
      <c r="Q277" s="812"/>
      <c r="R277" s="812"/>
      <c r="S277" s="812"/>
      <c r="T277" s="813"/>
      <c r="U277" s="369"/>
      <c r="V277" s="369"/>
      <c r="W277" s="340"/>
      <c r="X277" s="340"/>
      <c r="Y277" s="368"/>
      <c r="Z277" s="370"/>
      <c r="BA277" s="328"/>
    </row>
    <row r="278" spans="1:53">
      <c r="A278" s="322"/>
      <c r="B278" s="784"/>
      <c r="C278" s="785"/>
      <c r="D278" s="814"/>
      <c r="E278" s="815"/>
      <c r="F278" s="815"/>
      <c r="G278" s="815"/>
      <c r="H278" s="815"/>
      <c r="I278" s="815"/>
      <c r="J278" s="815"/>
      <c r="K278" s="815"/>
      <c r="L278" s="815"/>
      <c r="M278" s="815"/>
      <c r="N278" s="815"/>
      <c r="O278" s="815"/>
      <c r="P278" s="815"/>
      <c r="Q278" s="815"/>
      <c r="R278" s="815"/>
      <c r="S278" s="815"/>
      <c r="T278" s="816"/>
      <c r="U278" s="331"/>
      <c r="V278" s="331"/>
      <c r="W278" s="331"/>
      <c r="X278" s="331"/>
      <c r="Y278" s="331"/>
      <c r="Z278" s="297"/>
    </row>
    <row r="279" spans="1:53">
      <c r="A279" s="322"/>
      <c r="B279" s="804" t="s">
        <v>9</v>
      </c>
      <c r="C279" s="804"/>
      <c r="D279" s="331" t="str">
        <f>"5'末端："&amp;""&amp;LEN(D274)&amp;""&amp;"bp"</f>
        <v>5'末端：0bp</v>
      </c>
      <c r="E279" s="331"/>
      <c r="F279" s="331" t="str">
        <f>"3'末端："&amp;""&amp;LEN(D275)&amp;""&amp;"bp"</f>
        <v>3'末端：0bp</v>
      </c>
      <c r="G279" s="331"/>
      <c r="H279" s="331" t="str">
        <f>IF(D276="","コード配列：","コード配列："&amp;'コドン変換用シート (一括)'!AF18&amp;""&amp;"bp ("&amp;'コドン変換用シート (一括)'!AG18&amp;""&amp;"AA)")</f>
        <v>コード配列：</v>
      </c>
      <c r="I279" s="331"/>
      <c r="J279" s="331"/>
      <c r="K279" s="331"/>
      <c r="L279" s="331" t="str">
        <f>IFERROR("合計："&amp;LEN(D274)+LEN(D275)+'コドン変換用シート (一括)'!AF18&amp;""&amp;"bp","")</f>
        <v/>
      </c>
      <c r="M279" s="331"/>
      <c r="N279" s="331"/>
      <c r="O279" s="331"/>
      <c r="P279" s="331"/>
      <c r="Q279" s="331"/>
      <c r="R279" s="331"/>
      <c r="S279" s="331"/>
      <c r="T279" s="331"/>
      <c r="U279" s="368"/>
      <c r="V279" s="368"/>
      <c r="W279" s="368"/>
      <c r="X279" s="331"/>
      <c r="Y279" s="331"/>
      <c r="Z279" s="297"/>
    </row>
    <row r="280" spans="1:53">
      <c r="A280" s="322"/>
      <c r="B280" s="368"/>
      <c r="C280" s="368"/>
      <c r="D280" s="368"/>
      <c r="E280" s="368"/>
      <c r="F280" s="368"/>
      <c r="G280" s="368"/>
      <c r="H280" s="368"/>
      <c r="I280" s="368"/>
      <c r="J280" s="368"/>
      <c r="K280" s="368"/>
      <c r="L280" s="368"/>
      <c r="M280" s="368"/>
      <c r="N280" s="368"/>
      <c r="O280" s="368"/>
      <c r="P280" s="368"/>
      <c r="Q280" s="368"/>
      <c r="R280" s="368"/>
      <c r="S280" s="368"/>
      <c r="T280" s="368"/>
      <c r="U280" s="331"/>
      <c r="V280" s="331"/>
      <c r="W280" s="331"/>
      <c r="X280" s="368"/>
      <c r="Y280" s="331"/>
      <c r="Z280" s="297"/>
    </row>
    <row r="281" spans="1:53">
      <c r="A281" s="322"/>
      <c r="B281" s="348" t="s">
        <v>566</v>
      </c>
      <c r="C281" s="372"/>
      <c r="D281" s="373"/>
      <c r="E281" s="348" t="s">
        <v>568</v>
      </c>
      <c r="F281" s="349" t="str">
        <f>IF($F$25="","",IFERROR(VLOOKUP($F$44,$BC$2:$BD$80,2,FALSE),$F$25))</f>
        <v>Kpn I</v>
      </c>
      <c r="G281" s="374" t="str">
        <f>IF($H$25="","","○")</f>
        <v>○</v>
      </c>
      <c r="H281" s="298" t="str">
        <f>IF(G281="☓","",IF($H$25="","",IFERROR(VLOOKUP(H282,$BC$2:$BD$80,2,FALSE),$H$25)))</f>
        <v>BamH I</v>
      </c>
      <c r="I281" s="374" t="str">
        <f>IF($J$25="","","○")</f>
        <v>○</v>
      </c>
      <c r="J281" s="298" t="str">
        <f>IF(I281="☓","",IF($J$25="","",IFERROR(VLOOKUP(J282,$BC$2:$BD$80,2,FALSE),$J$25)))</f>
        <v>EcoR I</v>
      </c>
      <c r="K281" s="374" t="str">
        <f>IF($L$25="","","○")</f>
        <v>○</v>
      </c>
      <c r="L281" s="298" t="str">
        <f>IF(K281="☓","",IF($L$25="","",IFERROR(VLOOKUP(L282,$BC$2:$BD$80,2,FALSE),$L$25)))</f>
        <v>Hind III</v>
      </c>
      <c r="M281" s="374" t="str">
        <f>IF($N$25="","","○")</f>
        <v>○</v>
      </c>
      <c r="N281" s="298" t="str">
        <f>IF(M281="☓","",IF($N$25="","",IFERROR(VLOOKUP(N282,$BC$2:$BD$80,2,FALSE),$N$25)))</f>
        <v>EcoR V</v>
      </c>
      <c r="O281" s="374" t="str">
        <f>IF($P$25="","","○")</f>
        <v>○</v>
      </c>
      <c r="P281" s="298" t="str">
        <f>IF(O281="☓","",IF($P$25="","",IFERROR(VLOOKUP(P282,$BC$2:$BD$80,2,FALSE),$P$25)))</f>
        <v>Ssp I</v>
      </c>
      <c r="Q281" s="374" t="str">
        <f>IF($R$25="","","○")</f>
        <v>○</v>
      </c>
      <c r="R281" s="298" t="str">
        <f>IF(Q281="☓","",IF($R$25="","",IFERROR(VLOOKUP(R282,$BC$2:$BD$80,2,FALSE),$R$25)))</f>
        <v>Kpn I</v>
      </c>
      <c r="S281" s="374" t="str">
        <f>IF($T$25="","","○")</f>
        <v>○</v>
      </c>
      <c r="T281" s="341" t="str">
        <f>IF(S281="☓","",IF($T$25="","",IFERROR(VLOOKUP(T282,$BC$2:$BD$80,2,FALSE),$T$25)))</f>
        <v>Pst I</v>
      </c>
      <c r="U281" s="368"/>
      <c r="V281" s="368"/>
      <c r="W281" s="368"/>
      <c r="X281" s="331"/>
      <c r="Y281" s="331"/>
      <c r="Z281" s="297"/>
    </row>
    <row r="282" spans="1:53">
      <c r="A282" s="322"/>
      <c r="B282" s="375"/>
      <c r="C282" s="368"/>
      <c r="D282" s="370"/>
      <c r="E282" s="353"/>
      <c r="F282" s="376" t="str">
        <f>IF(AV240="",$F$26,AV240)</f>
        <v>GGTACC</v>
      </c>
      <c r="G282" s="377"/>
      <c r="H282" s="378" t="str">
        <f>IF(G281="☓","",IF($AV$3="",$H$26,$AV$3))</f>
        <v>GGATCC</v>
      </c>
      <c r="I282" s="299"/>
      <c r="J282" s="378" t="str">
        <f>IF(I281="☓","",IF($AV$4="",$J$26,$AV$4))</f>
        <v>GAATTC</v>
      </c>
      <c r="K282" s="299"/>
      <c r="L282" s="378" t="str">
        <f>IF(K281="☓","",IF($AV$5="",$L$26,$AV$5))</f>
        <v>AAGCTT</v>
      </c>
      <c r="M282" s="299"/>
      <c r="N282" s="378" t="str">
        <f>IF(M281="☓","",IF($AV$6="",$N$26,$AV$6))</f>
        <v>GATATC</v>
      </c>
      <c r="O282" s="299"/>
      <c r="P282" s="378" t="str">
        <f>IF(O281="☓","",IF($AV$7="",$P$26,$AV$7))</f>
        <v>AATATT</v>
      </c>
      <c r="Q282" s="299"/>
      <c r="R282" s="378" t="str">
        <f>IF(Q281="☓","",IF($AV$8="",$R$26,$AV$8))</f>
        <v>GGTACC</v>
      </c>
      <c r="S282" s="299"/>
      <c r="T282" s="379" t="str">
        <f>IF(S281="☓","",IF($AV$9="",$T$26,$AV$9))</f>
        <v>CTGCAG</v>
      </c>
      <c r="U282" s="331"/>
      <c r="V282" s="331"/>
      <c r="W282" s="331"/>
      <c r="X282" s="331"/>
      <c r="Y282" s="331"/>
      <c r="Z282" s="297"/>
    </row>
    <row r="283" spans="1:53">
      <c r="A283" s="322"/>
      <c r="B283" s="353"/>
      <c r="C283" s="322"/>
      <c r="D283" s="297"/>
      <c r="E283" s="374" t="str">
        <f>IF($F$27="","","○")</f>
        <v>○</v>
      </c>
      <c r="F283" s="298" t="str">
        <f>IF(E283="☓","",IF($F$27="","",IFERROR(VLOOKUP(F284,$BC$2:$BD$80,2,FALSE),$F$27)))</f>
        <v>Xho I</v>
      </c>
      <c r="G283" s="374" t="str">
        <f>IF($H$27="","","○")</f>
        <v/>
      </c>
      <c r="H283" s="298" t="str">
        <f>IF(G283="☓","",IF($H$27="","",IFERROR(VLOOKUP(H284,$BC$2:$BD$80,2,FALSE),$H$27)))</f>
        <v/>
      </c>
      <c r="I283" s="374" t="str">
        <f>IF($J$27="","","○")</f>
        <v/>
      </c>
      <c r="J283" s="298" t="str">
        <f>IF(I283="☓","",IF($J$27="","",IFERROR(VLOOKUP(J284,$BC$2:$BD$80,2,FALSE),$J$27)))</f>
        <v/>
      </c>
      <c r="K283" s="374" t="str">
        <f>IF($L$27="","","○")</f>
        <v/>
      </c>
      <c r="L283" s="298" t="str">
        <f>IF(K283="☓","",IF($L$27="","",IFERROR(VLOOKUP(L284,$BC$2:$BD$80,2,FALSE),$L$27)))</f>
        <v/>
      </c>
      <c r="M283" s="374" t="str">
        <f>IF($N$27="","","○")</f>
        <v/>
      </c>
      <c r="N283" s="298" t="str">
        <f>IF(M283="☓","",IF($N$27="","",IFERROR(VLOOKUP(N284,$BC$2:$BD$80,2,FALSE),$N$27)))</f>
        <v/>
      </c>
      <c r="O283" s="374" t="str">
        <f>IF($P$27="","","○")</f>
        <v/>
      </c>
      <c r="P283" s="298" t="str">
        <f>IF(O283="☓","",IF($P$27="","",IFERROR(VLOOKUP(P284,$BC$2:$BD$80,2,FALSE),$P$27)))</f>
        <v/>
      </c>
      <c r="Q283" s="374" t="str">
        <f>IF($R$27="","","○")</f>
        <v/>
      </c>
      <c r="R283" s="298" t="str">
        <f>IF(Q283="☓","",IF($R$27="","",IFERROR(VLOOKUP(R284,$BC$2:$BD$80,2,FALSE),$R$27)))</f>
        <v/>
      </c>
      <c r="S283" s="374" t="str">
        <f>IF($T$27="","","○")</f>
        <v/>
      </c>
      <c r="T283" s="341" t="str">
        <f>IF(S283="☓","",IF($T$27="","",IFERROR(VLOOKUP(T284,$BC$2:$BD$80,2,FALSE),$T$27)))</f>
        <v/>
      </c>
      <c r="U283" s="331"/>
      <c r="V283" s="331"/>
      <c r="W283" s="331"/>
      <c r="X283" s="331"/>
      <c r="Y283" s="331"/>
      <c r="Z283" s="297"/>
    </row>
    <row r="284" spans="1:53">
      <c r="A284" s="322"/>
      <c r="B284" s="361"/>
      <c r="C284" s="380"/>
      <c r="D284" s="381"/>
      <c r="E284" s="361"/>
      <c r="F284" s="378" t="str">
        <f>IF(E283="☓","",IF($AV$10="",$F$28,$AV$10))</f>
        <v>CTCGAG</v>
      </c>
      <c r="G284" s="299"/>
      <c r="H284" s="378" t="str">
        <f>IF(G283="☓","",IF($AV$11="",$H$28,$AV$11))</f>
        <v/>
      </c>
      <c r="I284" s="299"/>
      <c r="J284" s="378" t="str">
        <f>IF(I283="☓","",IF($AV$12="",$J$28,$AV$12))</f>
        <v/>
      </c>
      <c r="K284" s="299"/>
      <c r="L284" s="378" t="str">
        <f>IF(K283="☓","",IF($AV$13="",$L$28,$AV$13))</f>
        <v/>
      </c>
      <c r="M284" s="299"/>
      <c r="N284" s="378" t="str">
        <f>IF(M283="☓","",IF($AV$14="",UPPER($N$28),$AV$14))</f>
        <v/>
      </c>
      <c r="O284" s="299"/>
      <c r="P284" s="378" t="str">
        <f>IF(O283="☓","",IF($AV$15="",$P$28,$AV$15))</f>
        <v/>
      </c>
      <c r="Q284" s="299"/>
      <c r="R284" s="378" t="str">
        <f>IF(Q283="☓","",IF($AV$16="",$R$28,$AV$16))</f>
        <v/>
      </c>
      <c r="S284" s="299"/>
      <c r="T284" s="379" t="str">
        <f>IF(S283="☓","",IF($AV$17="",$T$28,$AV$17))</f>
        <v/>
      </c>
      <c r="U284" s="331"/>
      <c r="V284" s="331"/>
      <c r="W284" s="331"/>
      <c r="X284" s="331"/>
      <c r="Y284" s="331"/>
      <c r="Z284" s="297"/>
      <c r="BA284" s="328"/>
    </row>
    <row r="285" spans="1:53">
      <c r="A285" s="322"/>
      <c r="B285" s="331" t="s">
        <v>573</v>
      </c>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297"/>
      <c r="BA285" s="328"/>
    </row>
    <row r="286" spans="1:53">
      <c r="A286" s="322"/>
      <c r="B286" s="331"/>
      <c r="C286" s="331"/>
      <c r="D286" s="331"/>
      <c r="E286" s="331"/>
      <c r="F286" s="331"/>
      <c r="G286" s="331"/>
      <c r="H286" s="331"/>
      <c r="I286" s="331"/>
      <c r="J286" s="331"/>
      <c r="K286" s="331"/>
      <c r="L286" s="331"/>
      <c r="M286" s="331"/>
      <c r="N286" s="331"/>
      <c r="O286" s="331"/>
      <c r="P286" s="331"/>
      <c r="Q286" s="331"/>
      <c r="R286" s="331"/>
      <c r="S286" s="331"/>
      <c r="T286" s="331"/>
      <c r="U286" s="331"/>
      <c r="V286" s="331"/>
      <c r="W286" s="331"/>
      <c r="X286" s="331"/>
      <c r="Y286" s="331"/>
      <c r="Z286" s="297"/>
    </row>
    <row r="287" spans="1:53" ht="15.6">
      <c r="A287" s="818" t="s">
        <v>582</v>
      </c>
      <c r="B287" s="819"/>
      <c r="C287" s="819"/>
      <c r="D287" s="819"/>
      <c r="E287" s="819"/>
      <c r="F287" s="819"/>
      <c r="G287" s="819"/>
      <c r="H287" s="819"/>
      <c r="I287" s="819"/>
      <c r="J287" s="819"/>
      <c r="K287" s="819"/>
      <c r="L287" s="819"/>
      <c r="M287" s="819"/>
      <c r="N287" s="819"/>
      <c r="O287" s="819"/>
      <c r="P287" s="819"/>
      <c r="Q287" s="819"/>
      <c r="R287" s="819"/>
      <c r="S287" s="819"/>
      <c r="T287" s="819"/>
      <c r="U287" s="819"/>
      <c r="V287" s="819"/>
      <c r="W287" s="819"/>
      <c r="X287" s="819"/>
      <c r="Y287" s="819"/>
      <c r="Z287" s="419"/>
    </row>
  </sheetData>
  <sheetProtection algorithmName="SHA-512" hashValue="hOxqoV3QUmhqd576m0blP62lk2nNm+lbE5APg6WW5OVuFyNS2ozosail1/HzRWlp8Oy/TsC32qpTnit1/Nov7Q==" saltValue="sTyCVhyZi+aXsfLnjDoGrQ==" spinCount="100000" sheet="1" objects="1" scenarios="1" selectLockedCells="1"/>
  <mergeCells count="180">
    <mergeCell ref="B275:C275"/>
    <mergeCell ref="D275:F275"/>
    <mergeCell ref="B276:C278"/>
    <mergeCell ref="D276:T278"/>
    <mergeCell ref="B279:C279"/>
    <mergeCell ref="A287:Y287"/>
    <mergeCell ref="B262:C262"/>
    <mergeCell ref="B272:C272"/>
    <mergeCell ref="D272:F272"/>
    <mergeCell ref="B273:C273"/>
    <mergeCell ref="D273:F273"/>
    <mergeCell ref="B274:C274"/>
    <mergeCell ref="D274:F274"/>
    <mergeCell ref="B257:C257"/>
    <mergeCell ref="D257:F257"/>
    <mergeCell ref="B258:C258"/>
    <mergeCell ref="D258:F258"/>
    <mergeCell ref="B259:C261"/>
    <mergeCell ref="D259:T261"/>
    <mergeCell ref="B242:C244"/>
    <mergeCell ref="D242:T244"/>
    <mergeCell ref="B245:C245"/>
    <mergeCell ref="B255:C255"/>
    <mergeCell ref="D255:F255"/>
    <mergeCell ref="B256:C256"/>
    <mergeCell ref="D256:F256"/>
    <mergeCell ref="B239:C239"/>
    <mergeCell ref="D239:F239"/>
    <mergeCell ref="B240:C240"/>
    <mergeCell ref="D240:F240"/>
    <mergeCell ref="B241:C241"/>
    <mergeCell ref="D241:F241"/>
    <mergeCell ref="B224:C224"/>
    <mergeCell ref="D224:F224"/>
    <mergeCell ref="B225:C227"/>
    <mergeCell ref="D225:T227"/>
    <mergeCell ref="B228:C228"/>
    <mergeCell ref="B238:C238"/>
    <mergeCell ref="D238:F238"/>
    <mergeCell ref="B211:C211"/>
    <mergeCell ref="B221:C221"/>
    <mergeCell ref="D221:F221"/>
    <mergeCell ref="B222:C222"/>
    <mergeCell ref="D222:F222"/>
    <mergeCell ref="B223:C223"/>
    <mergeCell ref="D223:F223"/>
    <mergeCell ref="B206:C206"/>
    <mergeCell ref="D206:F206"/>
    <mergeCell ref="B207:C207"/>
    <mergeCell ref="D207:F207"/>
    <mergeCell ref="B208:C210"/>
    <mergeCell ref="D208:T210"/>
    <mergeCell ref="B191:C193"/>
    <mergeCell ref="D191:T193"/>
    <mergeCell ref="B194:C194"/>
    <mergeCell ref="B204:C204"/>
    <mergeCell ref="D204:F204"/>
    <mergeCell ref="B205:C205"/>
    <mergeCell ref="D205:F205"/>
    <mergeCell ref="B188:C188"/>
    <mergeCell ref="D188:F188"/>
    <mergeCell ref="B189:C189"/>
    <mergeCell ref="D189:F189"/>
    <mergeCell ref="B190:C190"/>
    <mergeCell ref="D190:F190"/>
    <mergeCell ref="B173:C173"/>
    <mergeCell ref="D173:F173"/>
    <mergeCell ref="B174:C176"/>
    <mergeCell ref="D174:T176"/>
    <mergeCell ref="B177:C177"/>
    <mergeCell ref="B187:C187"/>
    <mergeCell ref="D187:F187"/>
    <mergeCell ref="B160:C160"/>
    <mergeCell ref="B170:C170"/>
    <mergeCell ref="D170:F170"/>
    <mergeCell ref="B171:C171"/>
    <mergeCell ref="D171:F171"/>
    <mergeCell ref="B172:C172"/>
    <mergeCell ref="D172:F172"/>
    <mergeCell ref="B155:C155"/>
    <mergeCell ref="D155:F155"/>
    <mergeCell ref="B156:C156"/>
    <mergeCell ref="D156:F156"/>
    <mergeCell ref="B157:C159"/>
    <mergeCell ref="D157:T159"/>
    <mergeCell ref="B140:C142"/>
    <mergeCell ref="D140:T142"/>
    <mergeCell ref="B143:C143"/>
    <mergeCell ref="B153:C153"/>
    <mergeCell ref="D153:F153"/>
    <mergeCell ref="B154:C154"/>
    <mergeCell ref="D154:F154"/>
    <mergeCell ref="B137:C137"/>
    <mergeCell ref="D137:F137"/>
    <mergeCell ref="B138:C138"/>
    <mergeCell ref="D138:F138"/>
    <mergeCell ref="B139:C139"/>
    <mergeCell ref="D139:F139"/>
    <mergeCell ref="B122:C122"/>
    <mergeCell ref="D122:F122"/>
    <mergeCell ref="B123:C125"/>
    <mergeCell ref="D123:T125"/>
    <mergeCell ref="B126:C126"/>
    <mergeCell ref="B136:C136"/>
    <mergeCell ref="D136:F136"/>
    <mergeCell ref="B109:C109"/>
    <mergeCell ref="B119:C119"/>
    <mergeCell ref="D119:F119"/>
    <mergeCell ref="B120:C120"/>
    <mergeCell ref="D120:F120"/>
    <mergeCell ref="B121:C121"/>
    <mergeCell ref="D121:F121"/>
    <mergeCell ref="B104:C104"/>
    <mergeCell ref="D104:F104"/>
    <mergeCell ref="B105:C105"/>
    <mergeCell ref="D105:F105"/>
    <mergeCell ref="B106:C108"/>
    <mergeCell ref="D106:T108"/>
    <mergeCell ref="B89:C91"/>
    <mergeCell ref="D89:T91"/>
    <mergeCell ref="B92:C92"/>
    <mergeCell ref="B102:C102"/>
    <mergeCell ref="D102:F102"/>
    <mergeCell ref="B103:C103"/>
    <mergeCell ref="D103:F103"/>
    <mergeCell ref="B86:C86"/>
    <mergeCell ref="D86:F86"/>
    <mergeCell ref="B87:C87"/>
    <mergeCell ref="D87:F87"/>
    <mergeCell ref="B88:C88"/>
    <mergeCell ref="D88:F88"/>
    <mergeCell ref="B71:C71"/>
    <mergeCell ref="D71:F71"/>
    <mergeCell ref="B72:C74"/>
    <mergeCell ref="D72:T74"/>
    <mergeCell ref="B75:C75"/>
    <mergeCell ref="B85:C85"/>
    <mergeCell ref="D85:F85"/>
    <mergeCell ref="B58:C58"/>
    <mergeCell ref="B68:C68"/>
    <mergeCell ref="D68:F68"/>
    <mergeCell ref="B69:C69"/>
    <mergeCell ref="D69:F69"/>
    <mergeCell ref="B70:C70"/>
    <mergeCell ref="D70:F70"/>
    <mergeCell ref="B53:C53"/>
    <mergeCell ref="D53:F53"/>
    <mergeCell ref="B54:C54"/>
    <mergeCell ref="D54:F54"/>
    <mergeCell ref="B55:C57"/>
    <mergeCell ref="D55:T57"/>
    <mergeCell ref="B38:C40"/>
    <mergeCell ref="D38:T40"/>
    <mergeCell ref="B41:C41"/>
    <mergeCell ref="B51:C51"/>
    <mergeCell ref="D51:F51"/>
    <mergeCell ref="B52:C52"/>
    <mergeCell ref="D52:F52"/>
    <mergeCell ref="B35:C35"/>
    <mergeCell ref="D35:F35"/>
    <mergeCell ref="B36:C36"/>
    <mergeCell ref="D36:F36"/>
    <mergeCell ref="B37:C37"/>
    <mergeCell ref="D37:F37"/>
    <mergeCell ref="I12:J12"/>
    <mergeCell ref="H14:L15"/>
    <mergeCell ref="D15:E15"/>
    <mergeCell ref="D18:G18"/>
    <mergeCell ref="B34:C34"/>
    <mergeCell ref="D34:F34"/>
    <mergeCell ref="D4:E4"/>
    <mergeCell ref="M5:T15"/>
    <mergeCell ref="U5:V5"/>
    <mergeCell ref="D6:J6"/>
    <mergeCell ref="D7:J7"/>
    <mergeCell ref="D8:J8"/>
    <mergeCell ref="D9:E9"/>
    <mergeCell ref="G9:H9"/>
    <mergeCell ref="D10:E10"/>
    <mergeCell ref="D12:E12"/>
  </mergeCells>
  <phoneticPr fontId="1"/>
  <dataValidations count="4">
    <dataValidation type="list" allowBlank="1" showInputMessage="1" showErrorMessage="1" sqref="I12:J12" xr:uid="{00000000-0002-0000-0600-000000000000}">
      <formula1>INDIRECT($H$12)</formula1>
    </dataValidation>
    <dataValidation type="list" allowBlank="1" showInputMessage="1" showErrorMessage="1" sqref="Q45 G43 I43 K43 M43 O43 Q43 S43 E45 G45 I45 K45 M45 O45 S45 Q249 G247 I247 K247 M247 O247 Q247 S247 E249 G249 I249 K249 M249 O249 S249 Q266 G264 I264 K264 M264 O264 Q264 S264 E266 G266 I266 K266 M266 O266 S266 Q62 G60 I60 K60 M60 O60 Q60 S60 E62 G62 I62 K62 M62 O62 S62 Q79 G77 I77 K77 M77 O77 Q77 S77 E79 G79 I79 K79 M79 O79 S79 Q96 G94 I94 K94 M94 O94 Q94 S94 E96 G96 I96 K96 M96 O96 S96 Q113 G111 I111 K111 M111 O111 Q111 S111 E113 G113 I113 K113 M113 O113 S113 Q147 G145 I145 K145 M145 O145 Q145 S145 E147 G147 I147 K147 M147 O147 S147 Q130 G128 I128 K128 M128 O128 Q128 S128 E130 G130 I130 K130 M130 O130 S130 Q164 G162 I162 K162 M162 O162 Q162 S162 E164 G164 I164 K164 M164 O164 S164 Q181 G179 I179 K179 M179 O179 Q179 S179 E181 G181 I181 K181 M181 O181 S181 Q198 G196 I196 K196 M196 O196 Q196 S196 E198 G198 I198 K198 M198 O198 S198 Q215 G213 I213 K213 M213 O213 Q213 S213 E215 G215 I215 K215 M215 O215 S215 Q232 G230 I230 K230 M230 O230 Q230 S230 E232 G232 I232 K232 M232 O232 S232 Q283 G281 I281 K281 M281 O281 Q281 S281 E283 G283 I283 K283 M283 O283 S283" xr:uid="{00000000-0002-0000-0600-000001000000}">
      <formula1>$AH$3:$AH$5</formula1>
    </dataValidation>
    <dataValidation type="list" allowBlank="1" showInputMessage="1" showErrorMessage="1" sqref="D15:E15" xr:uid="{00000000-0002-0000-0600-000002000000}">
      <formula1>$AE$4:$AE$25</formula1>
    </dataValidation>
    <dataValidation type="list" allowBlank="1" showInputMessage="1" showErrorMessage="1" sqref="D10" xr:uid="{00000000-0002-0000-0600-000003000000}">
      <formula1>$AG$4:$AG$6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4000000}">
          <x14:formula1>
            <xm:f>頻度表!$N$54:$N$64</xm:f>
          </x14:formula1>
          <xm:sqref>D34:F34 D255:F255 D51:F51 D68:F68 D85:F85 D102:F102 D119:F119 D136:F136 D153:F153 D170:F170 D187:F187 D204:F204 D221:F221 D238:F238 D272:F272</xm:sqref>
        </x14:dataValidation>
        <x14:dataValidation type="list" allowBlank="1" showInputMessage="1" showErrorMessage="1" xr:uid="{00000000-0002-0000-0600-000005000000}">
          <x14:formula1>
            <xm:f>頻度表!$N$54:$N$65</xm:f>
          </x14:formula1>
          <xm:sqref>D18:G18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377"/>
  <sheetViews>
    <sheetView workbookViewId="0">
      <selection activeCell="AW2" sqref="AW2"/>
    </sheetView>
  </sheetViews>
  <sheetFormatPr defaultColWidth="9" defaultRowHeight="14.4"/>
  <cols>
    <col min="1" max="1" width="12.21875" style="3" customWidth="1"/>
    <col min="2" max="2" width="3.44140625" style="1" customWidth="1"/>
    <col min="3" max="3" width="19.44140625" style="1" customWidth="1"/>
    <col min="4" max="4" width="15.109375" style="1" customWidth="1"/>
    <col min="5" max="5" width="16.77734375" style="1" customWidth="1"/>
    <col min="6" max="6" width="15.109375" style="1" customWidth="1"/>
    <col min="7" max="7" width="74.44140625" style="1" customWidth="1"/>
    <col min="8" max="8" width="0.109375" style="1" hidden="1" customWidth="1"/>
    <col min="9" max="9" width="3.109375" style="1" hidden="1" customWidth="1"/>
    <col min="10" max="10" width="10.109375" style="1" hidden="1" customWidth="1"/>
    <col min="11" max="11" width="2.88671875" style="1" hidden="1" customWidth="1"/>
    <col min="12" max="12" width="9.77734375" style="1" hidden="1" customWidth="1"/>
    <col min="13" max="13" width="3.109375" style="1" hidden="1" customWidth="1"/>
    <col min="14" max="14" width="12.44140625" style="1" hidden="1" customWidth="1"/>
    <col min="15" max="15" width="1.44140625" style="1" hidden="1" customWidth="1"/>
    <col min="16" max="16" width="11.44140625" style="1" hidden="1" customWidth="1"/>
    <col min="17" max="17" width="3.33203125" style="1" hidden="1" customWidth="1"/>
    <col min="18" max="18" width="11.21875" style="1" hidden="1" customWidth="1"/>
    <col min="19" max="19" width="3.109375" style="1" hidden="1" customWidth="1"/>
    <col min="20" max="20" width="12.109375" style="1" hidden="1" customWidth="1"/>
    <col min="21" max="21" width="4.6640625" style="1" hidden="1" customWidth="1"/>
    <col min="22" max="22" width="4" style="1" hidden="1" customWidth="1"/>
    <col min="23" max="23" width="3.109375" style="1" hidden="1" customWidth="1"/>
    <col min="24" max="24" width="2" style="1" hidden="1" customWidth="1"/>
    <col min="25" max="25" width="0.109375" style="1" hidden="1" customWidth="1"/>
    <col min="26" max="26" width="5" style="105" customWidth="1"/>
    <col min="27" max="27" width="8" style="112" customWidth="1"/>
    <col min="28" max="28" width="11" style="239" customWidth="1"/>
    <col min="29" max="29" width="5.6640625" style="239" customWidth="1"/>
    <col min="30" max="30" width="5.21875" style="239" customWidth="1"/>
    <col min="31" max="31" width="5" style="239" customWidth="1"/>
    <col min="32" max="32" width="4.88671875" style="239" customWidth="1"/>
    <col min="33" max="33" width="4.88671875" style="242" customWidth="1"/>
    <col min="34" max="48" width="2.6640625" style="239" customWidth="1"/>
    <col min="49" max="49" width="9" style="396"/>
    <col min="50" max="50" width="9" style="112"/>
    <col min="51" max="54" width="9" style="386"/>
    <col min="55" max="16384" width="9" style="112"/>
  </cols>
  <sheetData>
    <row r="1" spans="1:54" s="111" customFormat="1" ht="21.75" customHeight="1">
      <c r="A1" s="18" t="s">
        <v>800</v>
      </c>
      <c r="B1" s="19"/>
      <c r="C1" s="19"/>
      <c r="D1" s="19"/>
      <c r="E1" s="19"/>
      <c r="F1" s="19"/>
      <c r="G1" s="19"/>
      <c r="H1" s="19"/>
      <c r="I1" s="19"/>
      <c r="J1" s="19"/>
      <c r="K1" s="19"/>
      <c r="L1" s="19"/>
      <c r="M1" s="19"/>
      <c r="N1" s="19"/>
      <c r="O1" s="19"/>
      <c r="P1" s="19"/>
      <c r="Q1" s="19"/>
      <c r="R1" s="19"/>
      <c r="S1" s="19"/>
      <c r="T1" s="19"/>
      <c r="U1" s="19"/>
      <c r="V1" s="19"/>
      <c r="W1" s="19"/>
      <c r="X1" s="19"/>
      <c r="Y1" s="19"/>
      <c r="Z1" s="108"/>
      <c r="AB1" s="20"/>
      <c r="AC1" s="20"/>
      <c r="AD1" s="20"/>
      <c r="AE1" s="20"/>
      <c r="AF1" s="20"/>
      <c r="AG1" s="241"/>
      <c r="AH1" s="20"/>
      <c r="AI1" s="20"/>
      <c r="AJ1" s="20"/>
      <c r="AK1" s="20"/>
      <c r="AL1" s="20"/>
      <c r="AM1" s="20"/>
      <c r="AN1" s="20"/>
      <c r="AO1" s="20"/>
      <c r="AP1" s="20"/>
      <c r="AQ1" s="20"/>
      <c r="AR1" s="20"/>
      <c r="AS1" s="20"/>
      <c r="AT1" s="20"/>
      <c r="AU1" s="20"/>
      <c r="AV1" s="20"/>
      <c r="AW1" s="394"/>
      <c r="AY1" s="385"/>
      <c r="AZ1" s="385"/>
      <c r="BA1" s="385"/>
      <c r="BB1" s="385"/>
    </row>
    <row r="2" spans="1:54" s="111" customFormat="1" ht="17.25" customHeight="1">
      <c r="A2" s="218" t="s">
        <v>581</v>
      </c>
      <c r="B2" s="216"/>
      <c r="C2" s="216"/>
      <c r="D2" s="216"/>
      <c r="E2" s="216"/>
      <c r="F2" s="216"/>
      <c r="G2" s="216"/>
      <c r="H2" s="216"/>
      <c r="I2" s="216"/>
      <c r="J2" s="216"/>
      <c r="K2" s="216"/>
      <c r="L2" s="216"/>
      <c r="M2" s="216"/>
      <c r="N2" s="216"/>
      <c r="O2" s="216"/>
      <c r="P2" s="216"/>
      <c r="Q2" s="216"/>
      <c r="R2" s="216"/>
      <c r="S2" s="216"/>
      <c r="T2" s="216"/>
      <c r="U2" s="216"/>
      <c r="V2" s="216"/>
      <c r="W2" s="216"/>
      <c r="X2" s="216"/>
      <c r="Y2" s="216"/>
      <c r="Z2" s="217"/>
      <c r="AB2" s="20"/>
      <c r="AC2" s="20"/>
      <c r="AD2" s="20"/>
      <c r="AE2" s="20"/>
      <c r="AF2" s="20"/>
      <c r="AG2" s="241"/>
      <c r="AH2" s="20"/>
      <c r="AI2" s="20"/>
      <c r="AJ2" s="20"/>
      <c r="AK2" s="20"/>
      <c r="AL2" s="20"/>
      <c r="AM2" s="20"/>
      <c r="AN2" s="20"/>
      <c r="AO2" s="20"/>
      <c r="AP2" s="20"/>
      <c r="AQ2" s="20"/>
      <c r="AR2" s="20"/>
      <c r="AS2" s="20"/>
      <c r="AT2" s="20"/>
      <c r="AU2" s="20"/>
      <c r="AV2" s="20"/>
      <c r="AW2" s="394"/>
      <c r="AY2" s="385"/>
      <c r="AZ2" s="385"/>
      <c r="BA2" s="385"/>
      <c r="BB2" s="385"/>
    </row>
    <row r="3" spans="1:54" s="193" customFormat="1">
      <c r="A3" s="228" t="s">
        <v>9</v>
      </c>
      <c r="B3" s="191"/>
      <c r="C3" s="56" t="s">
        <v>133</v>
      </c>
      <c r="D3" s="56" t="s">
        <v>2</v>
      </c>
      <c r="E3" s="56" t="s">
        <v>579</v>
      </c>
      <c r="F3" s="195" t="s">
        <v>580</v>
      </c>
      <c r="G3" s="195" t="s">
        <v>578</v>
      </c>
      <c r="H3" s="195"/>
      <c r="I3" s="191"/>
      <c r="J3" s="56"/>
      <c r="K3" s="56"/>
      <c r="L3" s="191"/>
      <c r="M3" s="191"/>
      <c r="N3" s="191"/>
      <c r="O3" s="191"/>
      <c r="P3" s="191"/>
      <c r="Q3" s="191"/>
      <c r="R3" s="191"/>
      <c r="S3" s="191"/>
      <c r="T3" s="191"/>
      <c r="U3" s="191"/>
      <c r="V3" s="191"/>
      <c r="W3" s="191"/>
      <c r="X3" s="191"/>
      <c r="Y3" s="191"/>
      <c r="Z3" s="192"/>
      <c r="AB3" s="240"/>
      <c r="AC3" s="239" t="s">
        <v>585</v>
      </c>
      <c r="AD3" s="239" t="s">
        <v>586</v>
      </c>
      <c r="AE3" s="239"/>
      <c r="AF3" s="239" t="s">
        <v>587</v>
      </c>
      <c r="AG3" s="242" t="s">
        <v>588</v>
      </c>
      <c r="AH3" s="239"/>
      <c r="AI3" s="239"/>
      <c r="AJ3" s="239"/>
      <c r="AK3" s="239"/>
      <c r="AL3" s="239"/>
      <c r="AM3" s="240"/>
      <c r="AN3" s="240"/>
      <c r="AO3" s="240"/>
      <c r="AP3" s="240"/>
      <c r="AQ3" s="240"/>
      <c r="AR3" s="240"/>
      <c r="AS3" s="240"/>
      <c r="AT3" s="240"/>
      <c r="AU3" s="240"/>
      <c r="AV3" s="240"/>
      <c r="AW3" s="395" t="s">
        <v>627</v>
      </c>
      <c r="AY3" s="393"/>
      <c r="AZ3" s="393"/>
      <c r="BA3" s="393"/>
      <c r="BB3" s="393"/>
    </row>
    <row r="4" spans="1:54">
      <c r="A4" s="235" t="str">
        <f t="shared" ref="A4:A35" si="0">IF(G4="","",AF4+LEN(E4)+LEN(F4)&amp;""&amp;"bp"&amp;" ("&amp;AG4&amp;""&amp;"AA)")</f>
        <v/>
      </c>
      <c r="B4" s="219">
        <v>1</v>
      </c>
      <c r="C4" s="244" t="str">
        <f>コドン変換用シート!D18</f>
        <v>ヒト(Homo sapiens)</v>
      </c>
      <c r="D4" s="245" t="str">
        <f>IF(コドン変換用シート!D35="","",コドン変換用シート!D35)</f>
        <v/>
      </c>
      <c r="E4" s="245" t="str">
        <f>IF(コドン変換用シート!D36="","",コドン変換用シート!D36)</f>
        <v/>
      </c>
      <c r="F4" s="244" t="str">
        <f>IF(コドン変換用シート!D37="","",コドン変換用シート!D37)</f>
        <v/>
      </c>
      <c r="G4" s="245" t="str">
        <f>IF(コドン変換用シート!$D38="","",コドン変換用シート!$D38)</f>
        <v/>
      </c>
      <c r="H4" s="220"/>
      <c r="I4" s="221"/>
      <c r="J4" s="221"/>
      <c r="K4" s="221"/>
      <c r="L4" s="221"/>
      <c r="M4" s="221"/>
      <c r="N4" s="221"/>
      <c r="O4" s="221"/>
      <c r="P4" s="221"/>
      <c r="Q4" s="221"/>
      <c r="R4" s="221"/>
      <c r="S4" s="221"/>
      <c r="T4" s="221"/>
      <c r="U4" s="221"/>
      <c r="V4" s="221"/>
      <c r="W4" s="221"/>
      <c r="X4" s="107"/>
      <c r="Y4" s="107"/>
      <c r="Z4" s="227" t="str">
        <f>IF(AB4="","",IF(AC4=AD4,"DNA","AA"))</f>
        <v/>
      </c>
      <c r="AB4" s="239" t="str">
        <f>SUBSTITUTE(UPPER(G4)," ","")</f>
        <v/>
      </c>
      <c r="AC4" s="239" t="str">
        <f>IF(AB4="","",LEN(AB4))</f>
        <v/>
      </c>
      <c r="AD4" s="239" t="str">
        <f>IF(AB4="","",LEN(SUBSTITUTE(SUBSTITUTE(SUBSTITUTE(SUBSTITUTE(SUBSTITUTE(SUBSTITUTE(SUBSTITUTE(SUBSTITUTE(SUBSTITUTE(SUBSTITUTE(SUBSTITUTE(SUBSTITUTE(SUBSTITUTE(SUBSTITUTE(SUBSTITUTE(SUBSTITUTE(SUBSTITUTE(AB4,"I",""),"M",""),"V",""),"S",""),"P","")," ",""),"Y",""),"Q",""),"H",""),"N",""),"K",""),"D",""),"E",""),"R",""),"S",""),"W",""),"L","")))</f>
        <v/>
      </c>
      <c r="AE4" s="239" t="str">
        <f>IF(AB4="","",Z4)</f>
        <v/>
      </c>
      <c r="AF4" s="239" t="str">
        <f>IF(AE4="DNA",AC4,IF(AE4="AA",AC4*3,""))</f>
        <v/>
      </c>
      <c r="AG4" s="243" t="str">
        <f>IF(AE4="DNA",ROUND(AC4/3,1),
IF(AE4="AA",AC4,""))</f>
        <v/>
      </c>
      <c r="AW4" s="396" t="str">
        <f>IF(D4="","",D4)</f>
        <v/>
      </c>
      <c r="AX4" s="396" t="str">
        <f>E4&amp;AB4&amp;F4</f>
        <v/>
      </c>
    </row>
    <row r="5" spans="1:54">
      <c r="A5" s="235" t="str">
        <f t="shared" si="0"/>
        <v/>
      </c>
      <c r="B5" s="219">
        <v>2</v>
      </c>
      <c r="C5" s="244" t="str">
        <f>IF(コドン変換用シート!$D$51="","",IF(D5="","",C4))</f>
        <v/>
      </c>
      <c r="D5" s="244" t="str">
        <f>IF(コドン変換用シート!D52="","",コドン変換用シート!D52)</f>
        <v/>
      </c>
      <c r="E5" s="245" t="str">
        <f>IF(コドン変換用シート!$D53="","",コドン変換用シート!$D53)</f>
        <v/>
      </c>
      <c r="F5" s="245" t="str">
        <f>IF(コドン変換用シート!$D54="","",コドン変換用シート!$D54)</f>
        <v/>
      </c>
      <c r="G5" s="245" t="str">
        <f>IF(コドン変換用シート!$D55="","",コドン変換用シート!$D55)</f>
        <v/>
      </c>
      <c r="H5" s="220"/>
      <c r="I5" s="221"/>
      <c r="J5" s="221"/>
      <c r="K5" s="221"/>
      <c r="L5" s="221"/>
      <c r="M5" s="221"/>
      <c r="N5" s="221"/>
      <c r="O5" s="221"/>
      <c r="P5" s="221"/>
      <c r="Q5" s="221"/>
      <c r="R5" s="221"/>
      <c r="S5" s="221"/>
      <c r="T5" s="221"/>
      <c r="U5" s="221"/>
      <c r="V5" s="221"/>
      <c r="W5" s="221"/>
      <c r="X5" s="107"/>
      <c r="Y5" s="107"/>
      <c r="Z5" s="227" t="str">
        <f t="shared" ref="Z5:Z68" si="1">IF(AB5="","",IF(AC5=AD5,"DNA","AA"))</f>
        <v/>
      </c>
      <c r="AB5" s="239" t="str">
        <f t="shared" ref="AB5:AB68" si="2">SUBSTITUTE(UPPER(G5)," ","")</f>
        <v/>
      </c>
      <c r="AC5" s="239" t="str">
        <f t="shared" ref="AC5:AC68" si="3">IF(AB5="","",LEN(AB5))</f>
        <v/>
      </c>
      <c r="AD5" s="239" t="str">
        <f t="shared" ref="AD5:AD68" si="4">IF(AB5="","",LEN(SUBSTITUTE(SUBSTITUTE(SUBSTITUTE(SUBSTITUTE(SUBSTITUTE(SUBSTITUTE(SUBSTITUTE(SUBSTITUTE(SUBSTITUTE(SUBSTITUTE(SUBSTITUTE(SUBSTITUTE(SUBSTITUTE(SUBSTITUTE(SUBSTITUTE(SUBSTITUTE(SUBSTITUTE(AB5,"I",""),"M",""),"V",""),"S",""),"P","")," ",""),"Y",""),"Q",""),"H",""),"N",""),"K",""),"D",""),"E",""),"R",""),"S",""),"W",""),"L","")))</f>
        <v/>
      </c>
      <c r="AE5" s="239" t="str">
        <f t="shared" ref="AE5:AE68" si="5">IF(AB5="","",Z5)</f>
        <v/>
      </c>
      <c r="AF5" s="239" t="str">
        <f t="shared" ref="AF5:AF68" si="6">IF(AE5="DNA",AC5,IF(AE5="AA",AC5*3,""))</f>
        <v/>
      </c>
      <c r="AG5" s="243" t="str">
        <f t="shared" ref="AG5:AG68" si="7">IF(AE5="DNA",ROUND(AC5/3,1),
IF(AE5="AA",AC5,""))</f>
        <v/>
      </c>
      <c r="AW5" s="396" t="str">
        <f t="shared" ref="AW5:AW68" si="8">IF(D5="","",D5)</f>
        <v/>
      </c>
      <c r="AX5" s="396" t="str">
        <f t="shared" ref="AX5:AX68" si="9">E5&amp;AB5&amp;F5</f>
        <v/>
      </c>
    </row>
    <row r="6" spans="1:54">
      <c r="A6" s="235" t="str">
        <f t="shared" si="0"/>
        <v/>
      </c>
      <c r="B6" s="219">
        <v>3</v>
      </c>
      <c r="C6" s="244" t="str">
        <f>IF(コドン変換用シート!$D$51="","",IF(D6="","",C5))</f>
        <v/>
      </c>
      <c r="D6" s="244" t="str">
        <f>IF(コドン変換用シート!D69="","",コドン変換用シート!D69)</f>
        <v/>
      </c>
      <c r="E6" s="245" t="str">
        <f>IF(コドン変換用シート!$D70="","",コドン変換用シート!$D70)</f>
        <v/>
      </c>
      <c r="F6" s="245" t="str">
        <f>IF(コドン変換用シート!$D71="","",コドン変換用シート!$D71)</f>
        <v/>
      </c>
      <c r="G6" s="245" t="str">
        <f>IF(コドン変換用シート!$D72="","",コドン変換用シート!$D72)</f>
        <v/>
      </c>
      <c r="H6" s="220"/>
      <c r="I6" s="221"/>
      <c r="J6" s="221"/>
      <c r="K6" s="221"/>
      <c r="L6" s="221"/>
      <c r="M6" s="221"/>
      <c r="N6" s="221"/>
      <c r="O6" s="221"/>
      <c r="P6" s="221"/>
      <c r="Q6" s="221"/>
      <c r="R6" s="221"/>
      <c r="S6" s="221"/>
      <c r="T6" s="221"/>
      <c r="U6" s="221"/>
      <c r="V6" s="221"/>
      <c r="W6" s="221"/>
      <c r="X6" s="107"/>
      <c r="Y6" s="107"/>
      <c r="Z6" s="227" t="str">
        <f t="shared" si="1"/>
        <v/>
      </c>
      <c r="AB6" s="239" t="str">
        <f t="shared" si="2"/>
        <v/>
      </c>
      <c r="AC6" s="239" t="str">
        <f t="shared" si="3"/>
        <v/>
      </c>
      <c r="AD6" s="239" t="str">
        <f t="shared" si="4"/>
        <v/>
      </c>
      <c r="AE6" s="239" t="str">
        <f t="shared" si="5"/>
        <v/>
      </c>
      <c r="AF6" s="239" t="str">
        <f t="shared" si="6"/>
        <v/>
      </c>
      <c r="AG6" s="243" t="str">
        <f t="shared" si="7"/>
        <v/>
      </c>
      <c r="AW6" s="396" t="str">
        <f t="shared" si="8"/>
        <v/>
      </c>
      <c r="AX6" s="396" t="str">
        <f t="shared" si="9"/>
        <v/>
      </c>
    </row>
    <row r="7" spans="1:54" ht="13.5" customHeight="1">
      <c r="A7" s="235" t="str">
        <f t="shared" si="0"/>
        <v/>
      </c>
      <c r="B7" s="219">
        <v>4</v>
      </c>
      <c r="C7" s="244" t="str">
        <f>IF(コドン変換用シート!$D$51="","",IF(D7="","",C6))</f>
        <v/>
      </c>
      <c r="D7" s="244" t="str">
        <f>IF(コドン変換用シート!D86="","",コドン変換用シート!D86)</f>
        <v/>
      </c>
      <c r="E7" s="245" t="str">
        <f>IF(コドン変換用シート!$D87="","",コドン変換用シート!$D87)</f>
        <v/>
      </c>
      <c r="F7" s="245" t="str">
        <f>IF(コドン変換用シート!$D88="","",コドン変換用シート!$D88)</f>
        <v/>
      </c>
      <c r="G7" s="245" t="str">
        <f>IF(コドン変換用シート!$D89="","",コドン変換用シート!$D89)</f>
        <v/>
      </c>
      <c r="H7" s="220"/>
      <c r="I7" s="221"/>
      <c r="J7" s="221"/>
      <c r="K7" s="221"/>
      <c r="L7" s="221"/>
      <c r="M7" s="221"/>
      <c r="N7" s="221"/>
      <c r="O7" s="221"/>
      <c r="P7" s="221"/>
      <c r="Q7" s="221"/>
      <c r="R7" s="221"/>
      <c r="S7" s="221"/>
      <c r="T7" s="221"/>
      <c r="U7" s="221"/>
      <c r="V7" s="221"/>
      <c r="W7" s="221"/>
      <c r="X7" s="107"/>
      <c r="Y7" s="107"/>
      <c r="Z7" s="227" t="str">
        <f t="shared" si="1"/>
        <v/>
      </c>
      <c r="AB7" s="239" t="str">
        <f t="shared" si="2"/>
        <v/>
      </c>
      <c r="AC7" s="239" t="str">
        <f t="shared" si="3"/>
        <v/>
      </c>
      <c r="AD7" s="239" t="str">
        <f t="shared" si="4"/>
        <v/>
      </c>
      <c r="AE7" s="239" t="str">
        <f t="shared" si="5"/>
        <v/>
      </c>
      <c r="AF7" s="239" t="str">
        <f t="shared" si="6"/>
        <v/>
      </c>
      <c r="AG7" s="243" t="str">
        <f t="shared" si="7"/>
        <v/>
      </c>
      <c r="AW7" s="396" t="str">
        <f t="shared" si="8"/>
        <v/>
      </c>
      <c r="AX7" s="396" t="str">
        <f t="shared" si="9"/>
        <v/>
      </c>
    </row>
    <row r="8" spans="1:54" ht="14.25" customHeight="1">
      <c r="A8" s="235" t="str">
        <f t="shared" si="0"/>
        <v/>
      </c>
      <c r="B8" s="219">
        <v>5</v>
      </c>
      <c r="C8" s="244" t="str">
        <f>IF(コドン変換用シート!$D$51="","",IF(D8="","",C7))</f>
        <v/>
      </c>
      <c r="D8" s="244" t="str">
        <f>IF(コドン変換用シート!D103="","",コドン変換用シート!D103)</f>
        <v/>
      </c>
      <c r="E8" s="245" t="str">
        <f>IF(コドン変換用シート!$D104="","",コドン変換用シート!$D104)</f>
        <v/>
      </c>
      <c r="F8" s="245" t="str">
        <f>IF(コドン変換用シート!$D105="","",コドン変換用シート!$D105)</f>
        <v/>
      </c>
      <c r="G8" s="245" t="str">
        <f>IF(コドン変換用シート!$D106="","",コドン変換用シート!$D106)</f>
        <v/>
      </c>
      <c r="H8" s="220"/>
      <c r="I8" s="221"/>
      <c r="J8" s="221"/>
      <c r="K8" s="221"/>
      <c r="L8" s="221"/>
      <c r="M8" s="221"/>
      <c r="N8" s="221"/>
      <c r="O8" s="221"/>
      <c r="P8" s="221"/>
      <c r="Q8" s="221"/>
      <c r="R8" s="221"/>
      <c r="S8" s="221"/>
      <c r="T8" s="221"/>
      <c r="U8" s="221"/>
      <c r="V8" s="221"/>
      <c r="W8" s="221"/>
      <c r="X8" s="220"/>
      <c r="Y8" s="107"/>
      <c r="Z8" s="227" t="str">
        <f t="shared" si="1"/>
        <v/>
      </c>
      <c r="AB8" s="239" t="str">
        <f t="shared" si="2"/>
        <v/>
      </c>
      <c r="AC8" s="239" t="str">
        <f t="shared" si="3"/>
        <v/>
      </c>
      <c r="AD8" s="239" t="str">
        <f t="shared" si="4"/>
        <v/>
      </c>
      <c r="AE8" s="239" t="str">
        <f t="shared" si="5"/>
        <v/>
      </c>
      <c r="AF8" s="239" t="str">
        <f t="shared" si="6"/>
        <v/>
      </c>
      <c r="AG8" s="243" t="str">
        <f t="shared" si="7"/>
        <v/>
      </c>
      <c r="AW8" s="396" t="str">
        <f t="shared" si="8"/>
        <v/>
      </c>
      <c r="AX8" s="396" t="str">
        <f t="shared" si="9"/>
        <v/>
      </c>
    </row>
    <row r="9" spans="1:54" ht="14.25" customHeight="1">
      <c r="A9" s="235" t="str">
        <f t="shared" si="0"/>
        <v/>
      </c>
      <c r="B9" s="219">
        <v>6</v>
      </c>
      <c r="C9" s="244" t="str">
        <f>IF(コドン変換用シート!$D$51="","",IF(D9="","",C8))</f>
        <v/>
      </c>
      <c r="D9" s="244" t="str">
        <f>IF(コドン変換用シート!D120="","",コドン変換用シート!D120)</f>
        <v/>
      </c>
      <c r="E9" s="245" t="str">
        <f>IF(コドン変換用シート!$D121="","",コドン変換用シート!$D121)</f>
        <v/>
      </c>
      <c r="F9" s="245" t="str">
        <f>IF(コドン変換用シート!$D122="","",コドン変換用シート!$D122)</f>
        <v/>
      </c>
      <c r="G9" s="245" t="str">
        <f>IF(コドン変換用シート!$D123="","",コドン変換用シート!$D123)</f>
        <v/>
      </c>
      <c r="H9" s="220"/>
      <c r="I9" s="221"/>
      <c r="J9" s="221"/>
      <c r="K9" s="221"/>
      <c r="L9" s="221"/>
      <c r="M9" s="221"/>
      <c r="N9" s="221"/>
      <c r="O9" s="221"/>
      <c r="P9" s="221"/>
      <c r="Q9" s="221"/>
      <c r="R9" s="221"/>
      <c r="S9" s="221"/>
      <c r="T9" s="221"/>
      <c r="U9" s="221"/>
      <c r="V9" s="221"/>
      <c r="W9" s="221"/>
      <c r="X9" s="220"/>
      <c r="Y9" s="107"/>
      <c r="Z9" s="227" t="str">
        <f t="shared" si="1"/>
        <v/>
      </c>
      <c r="AB9" s="239" t="str">
        <f t="shared" si="2"/>
        <v/>
      </c>
      <c r="AC9" s="239" t="str">
        <f t="shared" si="3"/>
        <v/>
      </c>
      <c r="AD9" s="239" t="str">
        <f t="shared" si="4"/>
        <v/>
      </c>
      <c r="AE9" s="239" t="str">
        <f t="shared" si="5"/>
        <v/>
      </c>
      <c r="AF9" s="239" t="str">
        <f t="shared" si="6"/>
        <v/>
      </c>
      <c r="AG9" s="243" t="str">
        <f t="shared" si="7"/>
        <v/>
      </c>
      <c r="AW9" s="396" t="str">
        <f t="shared" si="8"/>
        <v/>
      </c>
      <c r="AX9" s="396" t="str">
        <f t="shared" si="9"/>
        <v/>
      </c>
    </row>
    <row r="10" spans="1:54" ht="15" customHeight="1">
      <c r="A10" s="235" t="str">
        <f t="shared" si="0"/>
        <v/>
      </c>
      <c r="B10" s="219">
        <v>7</v>
      </c>
      <c r="C10" s="244" t="str">
        <f>IF(コドン変換用シート!$D$51="","",IF(D10="","",C9))</f>
        <v/>
      </c>
      <c r="D10" s="244" t="str">
        <f>IF(コドン変換用シート!D137="","",コドン変換用シート!D137)</f>
        <v/>
      </c>
      <c r="E10" s="245" t="str">
        <f>IF(コドン変換用シート!$D138="","",コドン変換用シート!$D138)</f>
        <v/>
      </c>
      <c r="F10" s="245" t="str">
        <f>IF(コドン変換用シート!$D139="","",コドン変換用シート!$D139)</f>
        <v/>
      </c>
      <c r="G10" s="245" t="str">
        <f>IF(コドン変換用シート!$D140="","",コドン変換用シート!$D140)</f>
        <v/>
      </c>
      <c r="H10" s="220"/>
      <c r="I10" s="221"/>
      <c r="J10" s="221"/>
      <c r="K10" s="221"/>
      <c r="L10" s="221"/>
      <c r="M10" s="221"/>
      <c r="N10" s="221"/>
      <c r="O10" s="221"/>
      <c r="P10" s="221"/>
      <c r="Q10" s="221"/>
      <c r="R10" s="221"/>
      <c r="S10" s="221"/>
      <c r="T10" s="221"/>
      <c r="U10" s="221"/>
      <c r="V10" s="221"/>
      <c r="W10" s="221"/>
      <c r="X10" s="220"/>
      <c r="Y10" s="107"/>
      <c r="Z10" s="227" t="str">
        <f>IF(AB10="","",IF(AC10=AD10,"DNA","AA"))</f>
        <v/>
      </c>
      <c r="AA10" s="55"/>
      <c r="AB10" s="239" t="str">
        <f t="shared" si="2"/>
        <v/>
      </c>
      <c r="AC10" s="239" t="str">
        <f t="shared" si="3"/>
        <v/>
      </c>
      <c r="AD10" s="239" t="str">
        <f t="shared" si="4"/>
        <v/>
      </c>
      <c r="AE10" s="239" t="str">
        <f t="shared" si="5"/>
        <v/>
      </c>
      <c r="AF10" s="239" t="str">
        <f t="shared" si="6"/>
        <v/>
      </c>
      <c r="AG10" s="243" t="str">
        <f t="shared" si="7"/>
        <v/>
      </c>
      <c r="AW10" s="396" t="str">
        <f t="shared" si="8"/>
        <v/>
      </c>
      <c r="AX10" s="396" t="str">
        <f t="shared" si="9"/>
        <v/>
      </c>
    </row>
    <row r="11" spans="1:54">
      <c r="A11" s="235" t="str">
        <f t="shared" si="0"/>
        <v/>
      </c>
      <c r="B11" s="219">
        <v>8</v>
      </c>
      <c r="C11" s="244" t="str">
        <f>IF(コドン変換用シート!$D$51="","",IF(D11="","",C10))</f>
        <v/>
      </c>
      <c r="D11" s="244" t="str">
        <f>IF(コドン変換用シート!D154="","",コドン変換用シート!D154)</f>
        <v/>
      </c>
      <c r="E11" s="244" t="str">
        <f>IF(コドン変換用シート!$D155="","",コドン変換用シート!$D155)</f>
        <v/>
      </c>
      <c r="F11" s="244" t="str">
        <f>IF(コドン変換用シート!$D156="","",コドン変換用シート!$D156)</f>
        <v/>
      </c>
      <c r="G11" s="244" t="str">
        <f>IF(コドン変換用シート!$D157="","",コドン変換用シート!$D157)</f>
        <v/>
      </c>
      <c r="H11" s="220"/>
      <c r="I11" s="221"/>
      <c r="J11" s="221"/>
      <c r="K11" s="221"/>
      <c r="L11" s="221"/>
      <c r="M11" s="221"/>
      <c r="N11" s="221"/>
      <c r="O11" s="221"/>
      <c r="P11" s="221"/>
      <c r="Q11" s="221"/>
      <c r="R11" s="221"/>
      <c r="S11" s="221"/>
      <c r="T11" s="221"/>
      <c r="U11" s="221"/>
      <c r="V11" s="221"/>
      <c r="W11" s="221"/>
      <c r="X11" s="107"/>
      <c r="Y11" s="107"/>
      <c r="Z11" s="227" t="str">
        <f t="shared" si="1"/>
        <v/>
      </c>
      <c r="AB11" s="239" t="str">
        <f t="shared" si="2"/>
        <v/>
      </c>
      <c r="AC11" s="239" t="str">
        <f t="shared" si="3"/>
        <v/>
      </c>
      <c r="AD11" s="239" t="str">
        <f t="shared" si="4"/>
        <v/>
      </c>
      <c r="AE11" s="239" t="str">
        <f t="shared" si="5"/>
        <v/>
      </c>
      <c r="AF11" s="239" t="str">
        <f t="shared" si="6"/>
        <v/>
      </c>
      <c r="AG11" s="243" t="str">
        <f t="shared" si="7"/>
        <v/>
      </c>
      <c r="AW11" s="396" t="str">
        <f t="shared" si="8"/>
        <v/>
      </c>
      <c r="AX11" s="396" t="str">
        <f t="shared" si="9"/>
        <v/>
      </c>
    </row>
    <row r="12" spans="1:54">
      <c r="A12" s="235" t="str">
        <f t="shared" si="0"/>
        <v/>
      </c>
      <c r="B12" s="219">
        <v>9</v>
      </c>
      <c r="C12" s="244" t="str">
        <f>IF(コドン変換用シート!$D$51="","",IF(D12="","",C11))</f>
        <v/>
      </c>
      <c r="D12" s="244" t="str">
        <f>IF(コドン変換用シート!D171="","",コドン変換用シート!D171)</f>
        <v/>
      </c>
      <c r="E12" s="244" t="str">
        <f>IF(コドン変換用シート!$D172="","",コドン変換用シート!$D172)</f>
        <v/>
      </c>
      <c r="F12" s="244" t="str">
        <f>IF(コドン変換用シート!$D173="","",コドン変換用シート!$D173)</f>
        <v/>
      </c>
      <c r="G12" s="244" t="str">
        <f>IF(コドン変換用シート!$D174="","",コドン変換用シート!$D174)</f>
        <v/>
      </c>
      <c r="H12" s="220"/>
      <c r="I12" s="221"/>
      <c r="J12" s="221"/>
      <c r="K12" s="221"/>
      <c r="L12" s="221"/>
      <c r="M12" s="221"/>
      <c r="N12" s="221"/>
      <c r="O12" s="221"/>
      <c r="P12" s="221"/>
      <c r="Q12" s="221"/>
      <c r="R12" s="221"/>
      <c r="S12" s="221"/>
      <c r="T12" s="221"/>
      <c r="U12" s="221"/>
      <c r="V12" s="221"/>
      <c r="W12" s="221"/>
      <c r="X12" s="107"/>
      <c r="Y12" s="107"/>
      <c r="Z12" s="227" t="str">
        <f t="shared" si="1"/>
        <v/>
      </c>
      <c r="AB12" s="239" t="str">
        <f t="shared" si="2"/>
        <v/>
      </c>
      <c r="AC12" s="239" t="str">
        <f t="shared" si="3"/>
        <v/>
      </c>
      <c r="AD12" s="239" t="str">
        <f t="shared" si="4"/>
        <v/>
      </c>
      <c r="AE12" s="239" t="str">
        <f t="shared" si="5"/>
        <v/>
      </c>
      <c r="AF12" s="239" t="str">
        <f t="shared" si="6"/>
        <v/>
      </c>
      <c r="AG12" s="243" t="str">
        <f t="shared" si="7"/>
        <v/>
      </c>
      <c r="AW12" s="396" t="str">
        <f t="shared" si="8"/>
        <v/>
      </c>
      <c r="AX12" s="396" t="str">
        <f t="shared" si="9"/>
        <v/>
      </c>
    </row>
    <row r="13" spans="1:54">
      <c r="A13" s="235" t="str">
        <f t="shared" si="0"/>
        <v/>
      </c>
      <c r="B13" s="219">
        <v>10</v>
      </c>
      <c r="C13" s="244" t="str">
        <f>IF(コドン変換用シート!$D$51="","",IF(D13="","",C12))</f>
        <v/>
      </c>
      <c r="D13" s="244" t="str">
        <f>IF(コドン変換用シート!D188="","",コドン変換用シート!D188)</f>
        <v/>
      </c>
      <c r="E13" s="244" t="str">
        <f>IF(コドン変換用シート!$D189="","",コドン変換用シート!$D189)</f>
        <v/>
      </c>
      <c r="F13" s="244" t="str">
        <f>IF(コドン変換用シート!$D190="","",コドン変換用シート!$D190)</f>
        <v/>
      </c>
      <c r="G13" s="244" t="str">
        <f>IF(コドン変換用シート!$D191="","",コドン変換用シート!$D191)</f>
        <v/>
      </c>
      <c r="H13" s="220"/>
      <c r="I13" s="221"/>
      <c r="J13" s="221"/>
      <c r="K13" s="221"/>
      <c r="L13" s="221"/>
      <c r="M13" s="221"/>
      <c r="N13" s="221"/>
      <c r="O13" s="221"/>
      <c r="P13" s="221"/>
      <c r="Q13" s="221"/>
      <c r="R13" s="221"/>
      <c r="S13" s="221"/>
      <c r="T13" s="221"/>
      <c r="U13" s="221"/>
      <c r="V13" s="221"/>
      <c r="W13" s="221"/>
      <c r="X13" s="107"/>
      <c r="Y13" s="107"/>
      <c r="Z13" s="227" t="str">
        <f t="shared" si="1"/>
        <v/>
      </c>
      <c r="AB13" s="239" t="str">
        <f t="shared" si="2"/>
        <v/>
      </c>
      <c r="AC13" s="239" t="str">
        <f t="shared" si="3"/>
        <v/>
      </c>
      <c r="AD13" s="239" t="str">
        <f t="shared" si="4"/>
        <v/>
      </c>
      <c r="AE13" s="239" t="str">
        <f t="shared" si="5"/>
        <v/>
      </c>
      <c r="AF13" s="239" t="str">
        <f t="shared" si="6"/>
        <v/>
      </c>
      <c r="AG13" s="243" t="str">
        <f t="shared" si="7"/>
        <v/>
      </c>
      <c r="AW13" s="396" t="str">
        <f t="shared" si="8"/>
        <v/>
      </c>
      <c r="AX13" s="396" t="str">
        <f t="shared" si="9"/>
        <v/>
      </c>
    </row>
    <row r="14" spans="1:54">
      <c r="A14" s="235" t="str">
        <f t="shared" si="0"/>
        <v/>
      </c>
      <c r="B14" s="219">
        <v>11</v>
      </c>
      <c r="C14" s="244" t="str">
        <f>IF(コドン変換用シート!$D$51="","",IF(D14="","",C13))</f>
        <v/>
      </c>
      <c r="D14" s="244" t="str">
        <f>IF(コドン変換用シート!D205="","",コドン変換用シート!D205)</f>
        <v/>
      </c>
      <c r="E14" s="244" t="str">
        <f>IF(コドン変換用シート!$D206="","",コドン変換用シート!$D206)</f>
        <v/>
      </c>
      <c r="F14" s="244" t="str">
        <f>IF(コドン変換用シート!$D207="","",コドン変換用シート!$D207)</f>
        <v/>
      </c>
      <c r="G14" s="244" t="str">
        <f>IF(コドン変換用シート!$D208="","",コドン変換用シート!$D208)</f>
        <v/>
      </c>
      <c r="H14" s="220"/>
      <c r="I14" s="221"/>
      <c r="J14" s="221"/>
      <c r="K14" s="221"/>
      <c r="L14" s="221"/>
      <c r="M14" s="221"/>
      <c r="N14" s="221"/>
      <c r="O14" s="221"/>
      <c r="P14" s="221"/>
      <c r="Q14" s="221"/>
      <c r="R14" s="221"/>
      <c r="S14" s="221"/>
      <c r="T14" s="221"/>
      <c r="U14" s="221"/>
      <c r="V14" s="221"/>
      <c r="W14" s="221"/>
      <c r="X14" s="107"/>
      <c r="Y14" s="107"/>
      <c r="Z14" s="227" t="str">
        <f t="shared" si="1"/>
        <v/>
      </c>
      <c r="AB14" s="239" t="str">
        <f t="shared" si="2"/>
        <v/>
      </c>
      <c r="AC14" s="239" t="str">
        <f t="shared" si="3"/>
        <v/>
      </c>
      <c r="AD14" s="239" t="str">
        <f t="shared" si="4"/>
        <v/>
      </c>
      <c r="AE14" s="239" t="str">
        <f t="shared" si="5"/>
        <v/>
      </c>
      <c r="AF14" s="239" t="str">
        <f t="shared" si="6"/>
        <v/>
      </c>
      <c r="AG14" s="243" t="str">
        <f t="shared" si="7"/>
        <v/>
      </c>
      <c r="AW14" s="396" t="str">
        <f t="shared" si="8"/>
        <v/>
      </c>
      <c r="AX14" s="396" t="str">
        <f t="shared" si="9"/>
        <v/>
      </c>
    </row>
    <row r="15" spans="1:54">
      <c r="A15" s="235" t="str">
        <f t="shared" si="0"/>
        <v/>
      </c>
      <c r="B15" s="219">
        <v>12</v>
      </c>
      <c r="C15" s="244" t="str">
        <f>IF(コドン変換用シート!$D$51="","",IF(D15="","",C14))</f>
        <v/>
      </c>
      <c r="D15" s="244" t="str">
        <f>IF(コドン変換用シート!D222="","",コドン変換用シート!D222)</f>
        <v/>
      </c>
      <c r="E15" s="244" t="str">
        <f>IF(コドン変換用シート!$D223="","",コドン変換用シート!$D223)</f>
        <v/>
      </c>
      <c r="F15" s="244" t="str">
        <f>IF(コドン変換用シート!$D224="","",コドン変換用シート!$D224)</f>
        <v/>
      </c>
      <c r="G15" s="244" t="str">
        <f>IF(コドン変換用シート!$D225="","",コドン変換用シート!$D225)</f>
        <v/>
      </c>
      <c r="H15" s="220"/>
      <c r="I15" s="221"/>
      <c r="J15" s="221"/>
      <c r="K15" s="221"/>
      <c r="L15" s="221"/>
      <c r="M15" s="221"/>
      <c r="N15" s="221"/>
      <c r="O15" s="221"/>
      <c r="P15" s="221"/>
      <c r="Q15" s="221"/>
      <c r="R15" s="221"/>
      <c r="S15" s="221"/>
      <c r="T15" s="221"/>
      <c r="U15" s="221"/>
      <c r="V15" s="221"/>
      <c r="W15" s="221"/>
      <c r="X15" s="107"/>
      <c r="Y15" s="107"/>
      <c r="Z15" s="227" t="str">
        <f t="shared" si="1"/>
        <v/>
      </c>
      <c r="AB15" s="239" t="str">
        <f t="shared" si="2"/>
        <v/>
      </c>
      <c r="AC15" s="239" t="str">
        <f t="shared" si="3"/>
        <v/>
      </c>
      <c r="AD15" s="239" t="str">
        <f t="shared" si="4"/>
        <v/>
      </c>
      <c r="AE15" s="239" t="str">
        <f t="shared" si="5"/>
        <v/>
      </c>
      <c r="AF15" s="239" t="str">
        <f t="shared" si="6"/>
        <v/>
      </c>
      <c r="AG15" s="243" t="str">
        <f t="shared" si="7"/>
        <v/>
      </c>
      <c r="AW15" s="396" t="str">
        <f t="shared" si="8"/>
        <v/>
      </c>
      <c r="AX15" s="396" t="str">
        <f t="shared" si="9"/>
        <v/>
      </c>
    </row>
    <row r="16" spans="1:54">
      <c r="A16" s="235" t="str">
        <f t="shared" si="0"/>
        <v/>
      </c>
      <c r="B16" s="219">
        <v>13</v>
      </c>
      <c r="C16" s="244" t="str">
        <f>IF(コドン変換用シート!$D$51="","",IF(D16="","",C15))</f>
        <v/>
      </c>
      <c r="D16" s="244" t="str">
        <f>IF(コドン変換用シート!D239="","",コドン変換用シート!D239)</f>
        <v/>
      </c>
      <c r="E16" s="244" t="str">
        <f>IF(コドン変換用シート!$D240="","",コドン変換用シート!$D240)</f>
        <v/>
      </c>
      <c r="F16" s="244" t="str">
        <f>IF(コドン変換用シート!$D241="","",コドン変換用シート!$D241)</f>
        <v/>
      </c>
      <c r="G16" s="244" t="str">
        <f>IF(コドン変換用シート!$D242="","",コドン変換用シート!$D242)</f>
        <v/>
      </c>
      <c r="H16" s="220"/>
      <c r="I16" s="221"/>
      <c r="J16" s="221"/>
      <c r="K16" s="221"/>
      <c r="L16" s="221"/>
      <c r="M16" s="221"/>
      <c r="N16" s="221"/>
      <c r="O16" s="221"/>
      <c r="P16" s="221"/>
      <c r="Q16" s="221"/>
      <c r="R16" s="221"/>
      <c r="S16" s="221"/>
      <c r="T16" s="221"/>
      <c r="U16" s="221"/>
      <c r="V16" s="221"/>
      <c r="W16" s="221"/>
      <c r="X16" s="107"/>
      <c r="Y16" s="107"/>
      <c r="Z16" s="227" t="str">
        <f t="shared" si="1"/>
        <v/>
      </c>
      <c r="AB16" s="239" t="str">
        <f t="shared" si="2"/>
        <v/>
      </c>
      <c r="AC16" s="239" t="str">
        <f t="shared" si="3"/>
        <v/>
      </c>
      <c r="AD16" s="239" t="str">
        <f t="shared" si="4"/>
        <v/>
      </c>
      <c r="AE16" s="239" t="str">
        <f t="shared" si="5"/>
        <v/>
      </c>
      <c r="AF16" s="239" t="str">
        <f t="shared" si="6"/>
        <v/>
      </c>
      <c r="AG16" s="243" t="str">
        <f t="shared" si="7"/>
        <v/>
      </c>
      <c r="AW16" s="396" t="str">
        <f t="shared" si="8"/>
        <v/>
      </c>
      <c r="AX16" s="396" t="str">
        <f t="shared" si="9"/>
        <v/>
      </c>
    </row>
    <row r="17" spans="1:50">
      <c r="A17" s="235" t="str">
        <f t="shared" si="0"/>
        <v/>
      </c>
      <c r="B17" s="219">
        <v>14</v>
      </c>
      <c r="C17" s="244" t="str">
        <f>IF(コドン変換用シート!$D$51="","",IF(D17="","",C16))</f>
        <v/>
      </c>
      <c r="D17" s="244" t="str">
        <f>IF(コドン変換用シート!D256="","",コドン変換用シート!D256)</f>
        <v/>
      </c>
      <c r="E17" s="244" t="str">
        <f>IF(コドン変換用シート!$D257="","",コドン変換用シート!$D257)</f>
        <v/>
      </c>
      <c r="F17" s="244" t="str">
        <f>IF(コドン変換用シート!$D258="","",コドン変換用シート!$D258)</f>
        <v/>
      </c>
      <c r="G17" s="244" t="str">
        <f>IF(コドン変換用シート!$D259="","",コドン変換用シート!$D259)</f>
        <v/>
      </c>
      <c r="H17" s="220"/>
      <c r="I17" s="221"/>
      <c r="J17" s="221"/>
      <c r="K17" s="221"/>
      <c r="L17" s="221"/>
      <c r="M17" s="221"/>
      <c r="N17" s="221"/>
      <c r="O17" s="221"/>
      <c r="P17" s="221"/>
      <c r="Q17" s="221"/>
      <c r="R17" s="221"/>
      <c r="S17" s="221"/>
      <c r="T17" s="221"/>
      <c r="U17" s="221"/>
      <c r="V17" s="221"/>
      <c r="W17" s="221"/>
      <c r="X17" s="107"/>
      <c r="Y17" s="107"/>
      <c r="Z17" s="227" t="str">
        <f t="shared" si="1"/>
        <v/>
      </c>
      <c r="AB17" s="239" t="str">
        <f t="shared" si="2"/>
        <v/>
      </c>
      <c r="AC17" s="239" t="str">
        <f t="shared" si="3"/>
        <v/>
      </c>
      <c r="AD17" s="239" t="str">
        <f t="shared" si="4"/>
        <v/>
      </c>
      <c r="AE17" s="239" t="str">
        <f t="shared" si="5"/>
        <v/>
      </c>
      <c r="AF17" s="239" t="str">
        <f t="shared" si="6"/>
        <v/>
      </c>
      <c r="AG17" s="243" t="str">
        <f t="shared" si="7"/>
        <v/>
      </c>
      <c r="AW17" s="396" t="str">
        <f t="shared" si="8"/>
        <v/>
      </c>
      <c r="AX17" s="396" t="str">
        <f t="shared" si="9"/>
        <v/>
      </c>
    </row>
    <row r="18" spans="1:50">
      <c r="A18" s="235" t="str">
        <f t="shared" si="0"/>
        <v/>
      </c>
      <c r="B18" s="219">
        <v>15</v>
      </c>
      <c r="C18" s="244" t="str">
        <f>IF(コドン変換用シート!$D$51="","",IF(D18="","",C17))</f>
        <v/>
      </c>
      <c r="D18" s="244" t="str">
        <f>IF(コドン変換用シート!D273="","",コドン変換用シート!D273)</f>
        <v/>
      </c>
      <c r="E18" s="244" t="str">
        <f>IF(コドン変換用シート!$D274="","",コドン変換用シート!$D274)</f>
        <v/>
      </c>
      <c r="F18" s="244" t="str">
        <f>IF(コドン変換用シート!$D275="","",コドン変換用シート!$D275)</f>
        <v/>
      </c>
      <c r="G18" s="244" t="str">
        <f>IF(コドン変換用シート!$D276="","",コドン変換用シート!$D276)</f>
        <v/>
      </c>
      <c r="H18" s="220"/>
      <c r="I18" s="221"/>
      <c r="J18" s="221"/>
      <c r="K18" s="221"/>
      <c r="L18" s="221"/>
      <c r="M18" s="221"/>
      <c r="N18" s="221"/>
      <c r="O18" s="221"/>
      <c r="P18" s="221"/>
      <c r="Q18" s="221"/>
      <c r="R18" s="221"/>
      <c r="S18" s="221"/>
      <c r="T18" s="221"/>
      <c r="U18" s="221"/>
      <c r="V18" s="221"/>
      <c r="W18" s="221"/>
      <c r="X18" s="107"/>
      <c r="Y18" s="107"/>
      <c r="Z18" s="227" t="str">
        <f t="shared" si="1"/>
        <v/>
      </c>
      <c r="AB18" s="239" t="str">
        <f t="shared" si="2"/>
        <v/>
      </c>
      <c r="AC18" s="239" t="str">
        <f t="shared" si="3"/>
        <v/>
      </c>
      <c r="AD18" s="239" t="str">
        <f t="shared" si="4"/>
        <v/>
      </c>
      <c r="AE18" s="239" t="str">
        <f t="shared" si="5"/>
        <v/>
      </c>
      <c r="AF18" s="239" t="str">
        <f t="shared" si="6"/>
        <v/>
      </c>
      <c r="AG18" s="243" t="str">
        <f t="shared" si="7"/>
        <v/>
      </c>
      <c r="AW18" s="396" t="str">
        <f t="shared" si="8"/>
        <v/>
      </c>
      <c r="AX18" s="396" t="str">
        <f t="shared" si="9"/>
        <v/>
      </c>
    </row>
    <row r="19" spans="1:50">
      <c r="A19" s="235" t="str">
        <f t="shared" si="0"/>
        <v/>
      </c>
      <c r="B19" s="219">
        <v>16</v>
      </c>
      <c r="C19" s="244" t="str">
        <f t="shared" ref="C19:C69" si="10">IF(D19="","",C18)</f>
        <v/>
      </c>
      <c r="D19" s="244"/>
      <c r="E19" s="244"/>
      <c r="F19" s="244"/>
      <c r="G19" s="244"/>
      <c r="H19" s="220"/>
      <c r="I19" s="221"/>
      <c r="J19" s="221"/>
      <c r="K19" s="221"/>
      <c r="L19" s="221"/>
      <c r="M19" s="221"/>
      <c r="N19" s="221"/>
      <c r="O19" s="221"/>
      <c r="P19" s="221"/>
      <c r="Q19" s="221"/>
      <c r="R19" s="221"/>
      <c r="S19" s="221"/>
      <c r="T19" s="221"/>
      <c r="U19" s="221"/>
      <c r="V19" s="221"/>
      <c r="W19" s="221"/>
      <c r="X19" s="107"/>
      <c r="Y19" s="107"/>
      <c r="Z19" s="227" t="str">
        <f t="shared" si="1"/>
        <v/>
      </c>
      <c r="AB19" s="239" t="str">
        <f t="shared" si="2"/>
        <v/>
      </c>
      <c r="AC19" s="239" t="str">
        <f t="shared" si="3"/>
        <v/>
      </c>
      <c r="AD19" s="239" t="str">
        <f t="shared" si="4"/>
        <v/>
      </c>
      <c r="AE19" s="239" t="str">
        <f t="shared" si="5"/>
        <v/>
      </c>
      <c r="AF19" s="239" t="str">
        <f t="shared" si="6"/>
        <v/>
      </c>
      <c r="AG19" s="243" t="str">
        <f t="shared" si="7"/>
        <v/>
      </c>
      <c r="AW19" s="396" t="str">
        <f t="shared" si="8"/>
        <v/>
      </c>
      <c r="AX19" s="396" t="str">
        <f t="shared" si="9"/>
        <v/>
      </c>
    </row>
    <row r="20" spans="1:50">
      <c r="A20" s="235" t="str">
        <f t="shared" si="0"/>
        <v/>
      </c>
      <c r="B20" s="219">
        <v>17</v>
      </c>
      <c r="C20" s="244" t="str">
        <f t="shared" si="10"/>
        <v/>
      </c>
      <c r="D20" s="244"/>
      <c r="E20" s="244"/>
      <c r="F20" s="244"/>
      <c r="G20" s="244"/>
      <c r="H20" s="220"/>
      <c r="I20" s="221"/>
      <c r="J20" s="221"/>
      <c r="K20" s="221"/>
      <c r="L20" s="221"/>
      <c r="M20" s="221"/>
      <c r="N20" s="221"/>
      <c r="O20" s="221"/>
      <c r="P20" s="221"/>
      <c r="Q20" s="221"/>
      <c r="R20" s="221"/>
      <c r="S20" s="221"/>
      <c r="T20" s="221"/>
      <c r="U20" s="221"/>
      <c r="V20" s="221"/>
      <c r="W20" s="221"/>
      <c r="X20" s="107"/>
      <c r="Y20" s="107"/>
      <c r="Z20" s="227" t="str">
        <f t="shared" si="1"/>
        <v/>
      </c>
      <c r="AB20" s="239" t="str">
        <f t="shared" si="2"/>
        <v/>
      </c>
      <c r="AC20" s="239" t="str">
        <f t="shared" si="3"/>
        <v/>
      </c>
      <c r="AD20" s="239" t="str">
        <f t="shared" si="4"/>
        <v/>
      </c>
      <c r="AE20" s="239" t="str">
        <f t="shared" si="5"/>
        <v/>
      </c>
      <c r="AF20" s="239" t="str">
        <f t="shared" si="6"/>
        <v/>
      </c>
      <c r="AG20" s="243" t="str">
        <f t="shared" si="7"/>
        <v/>
      </c>
      <c r="AW20" s="396" t="str">
        <f t="shared" si="8"/>
        <v/>
      </c>
      <c r="AX20" s="396" t="str">
        <f t="shared" si="9"/>
        <v/>
      </c>
    </row>
    <row r="21" spans="1:50">
      <c r="A21" s="235" t="str">
        <f t="shared" si="0"/>
        <v/>
      </c>
      <c r="B21" s="219">
        <v>18</v>
      </c>
      <c r="C21" s="244" t="str">
        <f t="shared" si="10"/>
        <v/>
      </c>
      <c r="D21" s="244"/>
      <c r="E21" s="244"/>
      <c r="F21" s="244"/>
      <c r="G21" s="244"/>
      <c r="H21" s="220"/>
      <c r="I21" s="221"/>
      <c r="J21" s="221"/>
      <c r="K21" s="221"/>
      <c r="L21" s="221"/>
      <c r="M21" s="221"/>
      <c r="N21" s="221"/>
      <c r="O21" s="221"/>
      <c r="P21" s="221"/>
      <c r="Q21" s="221"/>
      <c r="R21" s="221"/>
      <c r="S21" s="221"/>
      <c r="T21" s="221"/>
      <c r="U21" s="221"/>
      <c r="V21" s="221"/>
      <c r="W21" s="221"/>
      <c r="X21" s="107"/>
      <c r="Y21" s="107"/>
      <c r="Z21" s="227" t="str">
        <f t="shared" si="1"/>
        <v/>
      </c>
      <c r="AB21" s="239" t="str">
        <f t="shared" si="2"/>
        <v/>
      </c>
      <c r="AC21" s="239" t="str">
        <f t="shared" si="3"/>
        <v/>
      </c>
      <c r="AD21" s="239" t="str">
        <f t="shared" si="4"/>
        <v/>
      </c>
      <c r="AE21" s="239" t="str">
        <f t="shared" si="5"/>
        <v/>
      </c>
      <c r="AF21" s="239" t="str">
        <f t="shared" si="6"/>
        <v/>
      </c>
      <c r="AG21" s="243" t="str">
        <f t="shared" si="7"/>
        <v/>
      </c>
      <c r="AW21" s="396" t="str">
        <f t="shared" si="8"/>
        <v/>
      </c>
      <c r="AX21" s="396" t="str">
        <f t="shared" si="9"/>
        <v/>
      </c>
    </row>
    <row r="22" spans="1:50">
      <c r="A22" s="235" t="str">
        <f t="shared" si="0"/>
        <v/>
      </c>
      <c r="B22" s="219">
        <v>19</v>
      </c>
      <c r="C22" s="244" t="str">
        <f t="shared" si="10"/>
        <v/>
      </c>
      <c r="D22" s="244"/>
      <c r="E22" s="244"/>
      <c r="F22" s="244"/>
      <c r="G22" s="244"/>
      <c r="H22" s="220"/>
      <c r="I22" s="221"/>
      <c r="J22" s="221"/>
      <c r="K22" s="221"/>
      <c r="L22" s="221"/>
      <c r="M22" s="221"/>
      <c r="N22" s="221"/>
      <c r="O22" s="221"/>
      <c r="P22" s="221"/>
      <c r="Q22" s="221"/>
      <c r="R22" s="221"/>
      <c r="S22" s="221"/>
      <c r="T22" s="221"/>
      <c r="U22" s="221"/>
      <c r="V22" s="221"/>
      <c r="W22" s="221"/>
      <c r="X22" s="107"/>
      <c r="Y22" s="107"/>
      <c r="Z22" s="227" t="str">
        <f t="shared" si="1"/>
        <v/>
      </c>
      <c r="AB22" s="239" t="str">
        <f t="shared" si="2"/>
        <v/>
      </c>
      <c r="AC22" s="239" t="str">
        <f t="shared" si="3"/>
        <v/>
      </c>
      <c r="AD22" s="239" t="str">
        <f t="shared" si="4"/>
        <v/>
      </c>
      <c r="AE22" s="239" t="str">
        <f t="shared" si="5"/>
        <v/>
      </c>
      <c r="AF22" s="239" t="str">
        <f t="shared" si="6"/>
        <v/>
      </c>
      <c r="AG22" s="243" t="str">
        <f t="shared" si="7"/>
        <v/>
      </c>
      <c r="AW22" s="396" t="str">
        <f t="shared" si="8"/>
        <v/>
      </c>
      <c r="AX22" s="396" t="str">
        <f t="shared" si="9"/>
        <v/>
      </c>
    </row>
    <row r="23" spans="1:50">
      <c r="A23" s="235" t="str">
        <f t="shared" si="0"/>
        <v/>
      </c>
      <c r="B23" s="219">
        <v>20</v>
      </c>
      <c r="C23" s="244" t="str">
        <f t="shared" si="10"/>
        <v/>
      </c>
      <c r="D23" s="244"/>
      <c r="E23" s="244"/>
      <c r="F23" s="244"/>
      <c r="G23" s="244"/>
      <c r="H23" s="220"/>
      <c r="I23" s="221"/>
      <c r="J23" s="221"/>
      <c r="K23" s="221"/>
      <c r="L23" s="221"/>
      <c r="M23" s="221"/>
      <c r="N23" s="221"/>
      <c r="O23" s="221"/>
      <c r="P23" s="221"/>
      <c r="Q23" s="221"/>
      <c r="R23" s="221"/>
      <c r="S23" s="221"/>
      <c r="T23" s="221"/>
      <c r="U23" s="221"/>
      <c r="V23" s="221"/>
      <c r="W23" s="221"/>
      <c r="X23" s="107"/>
      <c r="Y23" s="107"/>
      <c r="Z23" s="227" t="str">
        <f t="shared" si="1"/>
        <v/>
      </c>
      <c r="AB23" s="239" t="str">
        <f t="shared" si="2"/>
        <v/>
      </c>
      <c r="AC23" s="239" t="str">
        <f t="shared" si="3"/>
        <v/>
      </c>
      <c r="AD23" s="239" t="str">
        <f t="shared" si="4"/>
        <v/>
      </c>
      <c r="AE23" s="239" t="str">
        <f t="shared" si="5"/>
        <v/>
      </c>
      <c r="AF23" s="239" t="str">
        <f t="shared" si="6"/>
        <v/>
      </c>
      <c r="AG23" s="243" t="str">
        <f t="shared" si="7"/>
        <v/>
      </c>
      <c r="AW23" s="396" t="str">
        <f t="shared" si="8"/>
        <v/>
      </c>
      <c r="AX23" s="396" t="str">
        <f t="shared" si="9"/>
        <v/>
      </c>
    </row>
    <row r="24" spans="1:50">
      <c r="A24" s="235" t="str">
        <f t="shared" si="0"/>
        <v/>
      </c>
      <c r="B24" s="219">
        <v>21</v>
      </c>
      <c r="C24" s="244" t="str">
        <f t="shared" si="10"/>
        <v/>
      </c>
      <c r="D24" s="244"/>
      <c r="E24" s="244"/>
      <c r="F24" s="244"/>
      <c r="G24" s="244"/>
      <c r="H24" s="220"/>
      <c r="I24" s="221"/>
      <c r="J24" s="221"/>
      <c r="K24" s="221"/>
      <c r="L24" s="221"/>
      <c r="M24" s="221"/>
      <c r="N24" s="221"/>
      <c r="O24" s="221"/>
      <c r="P24" s="221"/>
      <c r="Q24" s="221"/>
      <c r="R24" s="221"/>
      <c r="S24" s="221"/>
      <c r="T24" s="221"/>
      <c r="U24" s="221"/>
      <c r="V24" s="221"/>
      <c r="W24" s="221"/>
      <c r="X24" s="107"/>
      <c r="Y24" s="107"/>
      <c r="Z24" s="227" t="str">
        <f t="shared" si="1"/>
        <v/>
      </c>
      <c r="AB24" s="239" t="str">
        <f t="shared" si="2"/>
        <v/>
      </c>
      <c r="AC24" s="239" t="str">
        <f t="shared" si="3"/>
        <v/>
      </c>
      <c r="AD24" s="239" t="str">
        <f t="shared" si="4"/>
        <v/>
      </c>
      <c r="AE24" s="239" t="str">
        <f t="shared" si="5"/>
        <v/>
      </c>
      <c r="AF24" s="239" t="str">
        <f t="shared" si="6"/>
        <v/>
      </c>
      <c r="AG24" s="243" t="str">
        <f t="shared" si="7"/>
        <v/>
      </c>
      <c r="AW24" s="396" t="str">
        <f t="shared" si="8"/>
        <v/>
      </c>
      <c r="AX24" s="396" t="str">
        <f t="shared" si="9"/>
        <v/>
      </c>
    </row>
    <row r="25" spans="1:50">
      <c r="A25" s="235" t="str">
        <f t="shared" si="0"/>
        <v/>
      </c>
      <c r="B25" s="219">
        <v>22</v>
      </c>
      <c r="C25" s="244" t="str">
        <f t="shared" si="10"/>
        <v/>
      </c>
      <c r="D25" s="244"/>
      <c r="E25" s="244"/>
      <c r="F25" s="244"/>
      <c r="G25" s="244"/>
      <c r="H25" s="220"/>
      <c r="I25" s="221"/>
      <c r="J25" s="221"/>
      <c r="K25" s="221"/>
      <c r="L25" s="221"/>
      <c r="M25" s="221"/>
      <c r="N25" s="221"/>
      <c r="O25" s="221"/>
      <c r="P25" s="221"/>
      <c r="Q25" s="221"/>
      <c r="R25" s="221"/>
      <c r="S25" s="221"/>
      <c r="T25" s="221"/>
      <c r="U25" s="221"/>
      <c r="V25" s="221"/>
      <c r="W25" s="221"/>
      <c r="X25" s="220"/>
      <c r="Y25" s="107"/>
      <c r="Z25" s="227" t="str">
        <f t="shared" si="1"/>
        <v/>
      </c>
      <c r="AB25" s="239" t="str">
        <f t="shared" si="2"/>
        <v/>
      </c>
      <c r="AC25" s="239" t="str">
        <f t="shared" si="3"/>
        <v/>
      </c>
      <c r="AD25" s="239" t="str">
        <f t="shared" si="4"/>
        <v/>
      </c>
      <c r="AE25" s="239" t="str">
        <f t="shared" si="5"/>
        <v/>
      </c>
      <c r="AF25" s="239" t="str">
        <f t="shared" si="6"/>
        <v/>
      </c>
      <c r="AG25" s="243" t="str">
        <f t="shared" si="7"/>
        <v/>
      </c>
      <c r="AW25" s="396" t="str">
        <f t="shared" si="8"/>
        <v/>
      </c>
      <c r="AX25" s="396" t="str">
        <f t="shared" si="9"/>
        <v/>
      </c>
    </row>
    <row r="26" spans="1:50">
      <c r="A26" s="235" t="str">
        <f t="shared" si="0"/>
        <v/>
      </c>
      <c r="B26" s="219">
        <v>23</v>
      </c>
      <c r="C26" s="244" t="str">
        <f t="shared" si="10"/>
        <v/>
      </c>
      <c r="D26" s="244"/>
      <c r="E26" s="244"/>
      <c r="F26" s="244"/>
      <c r="G26" s="244"/>
      <c r="H26" s="220"/>
      <c r="I26" s="221"/>
      <c r="J26" s="221"/>
      <c r="K26" s="221"/>
      <c r="L26" s="221"/>
      <c r="M26" s="221"/>
      <c r="N26" s="221"/>
      <c r="O26" s="221"/>
      <c r="P26" s="221"/>
      <c r="Q26" s="221"/>
      <c r="R26" s="221"/>
      <c r="S26" s="221"/>
      <c r="T26" s="221"/>
      <c r="U26" s="221"/>
      <c r="V26" s="221"/>
      <c r="W26" s="221"/>
      <c r="X26" s="220"/>
      <c r="Y26" s="107"/>
      <c r="Z26" s="227" t="str">
        <f t="shared" si="1"/>
        <v/>
      </c>
      <c r="AB26" s="239" t="str">
        <f t="shared" si="2"/>
        <v/>
      </c>
      <c r="AC26" s="239" t="str">
        <f t="shared" si="3"/>
        <v/>
      </c>
      <c r="AD26" s="239" t="str">
        <f t="shared" si="4"/>
        <v/>
      </c>
      <c r="AE26" s="239" t="str">
        <f t="shared" si="5"/>
        <v/>
      </c>
      <c r="AF26" s="239" t="str">
        <f t="shared" si="6"/>
        <v/>
      </c>
      <c r="AG26" s="243" t="str">
        <f t="shared" si="7"/>
        <v/>
      </c>
      <c r="AW26" s="396" t="str">
        <f t="shared" si="8"/>
        <v/>
      </c>
      <c r="AX26" s="396" t="str">
        <f t="shared" si="9"/>
        <v/>
      </c>
    </row>
    <row r="27" spans="1:50">
      <c r="A27" s="235" t="str">
        <f t="shared" si="0"/>
        <v/>
      </c>
      <c r="B27" s="219">
        <v>24</v>
      </c>
      <c r="C27" s="244" t="str">
        <f t="shared" si="10"/>
        <v/>
      </c>
      <c r="D27" s="244"/>
      <c r="E27" s="244"/>
      <c r="F27" s="244"/>
      <c r="G27" s="244"/>
      <c r="H27" s="220"/>
      <c r="I27" s="221"/>
      <c r="J27" s="221"/>
      <c r="K27" s="221"/>
      <c r="L27" s="221"/>
      <c r="M27" s="221"/>
      <c r="N27" s="221"/>
      <c r="O27" s="221"/>
      <c r="P27" s="221"/>
      <c r="Q27" s="221"/>
      <c r="R27" s="221"/>
      <c r="S27" s="221"/>
      <c r="T27" s="221"/>
      <c r="U27" s="221"/>
      <c r="V27" s="221"/>
      <c r="W27" s="221"/>
      <c r="X27" s="220"/>
      <c r="Y27" s="107"/>
      <c r="Z27" s="227" t="str">
        <f t="shared" si="1"/>
        <v/>
      </c>
      <c r="AB27" s="239" t="str">
        <f t="shared" si="2"/>
        <v/>
      </c>
      <c r="AC27" s="239" t="str">
        <f t="shared" si="3"/>
        <v/>
      </c>
      <c r="AD27" s="239" t="str">
        <f t="shared" si="4"/>
        <v/>
      </c>
      <c r="AE27" s="239" t="str">
        <f t="shared" si="5"/>
        <v/>
      </c>
      <c r="AF27" s="239" t="str">
        <f t="shared" si="6"/>
        <v/>
      </c>
      <c r="AG27" s="243" t="str">
        <f t="shared" si="7"/>
        <v/>
      </c>
      <c r="AW27" s="396" t="str">
        <f t="shared" si="8"/>
        <v/>
      </c>
      <c r="AX27" s="396" t="str">
        <f t="shared" si="9"/>
        <v/>
      </c>
    </row>
    <row r="28" spans="1:50">
      <c r="A28" s="235" t="str">
        <f t="shared" si="0"/>
        <v/>
      </c>
      <c r="B28" s="219">
        <v>25</v>
      </c>
      <c r="C28" s="244" t="str">
        <f t="shared" si="10"/>
        <v/>
      </c>
      <c r="D28" s="244"/>
      <c r="E28" s="244"/>
      <c r="F28" s="244"/>
      <c r="G28" s="244"/>
      <c r="H28" s="220"/>
      <c r="I28" s="221"/>
      <c r="J28" s="221"/>
      <c r="K28" s="221"/>
      <c r="L28" s="221"/>
      <c r="M28" s="221"/>
      <c r="N28" s="221"/>
      <c r="O28" s="221"/>
      <c r="P28" s="221"/>
      <c r="Q28" s="221"/>
      <c r="R28" s="221"/>
      <c r="S28" s="221"/>
      <c r="T28" s="221"/>
      <c r="U28" s="221"/>
      <c r="V28" s="221"/>
      <c r="W28" s="221"/>
      <c r="X28" s="107"/>
      <c r="Y28" s="107"/>
      <c r="Z28" s="227" t="str">
        <f t="shared" si="1"/>
        <v/>
      </c>
      <c r="AB28" s="239" t="str">
        <f t="shared" si="2"/>
        <v/>
      </c>
      <c r="AC28" s="239" t="str">
        <f t="shared" si="3"/>
        <v/>
      </c>
      <c r="AD28" s="239" t="str">
        <f t="shared" si="4"/>
        <v/>
      </c>
      <c r="AE28" s="239" t="str">
        <f t="shared" si="5"/>
        <v/>
      </c>
      <c r="AF28" s="239" t="str">
        <f t="shared" si="6"/>
        <v/>
      </c>
      <c r="AG28" s="243" t="str">
        <f t="shared" si="7"/>
        <v/>
      </c>
      <c r="AW28" s="396" t="str">
        <f t="shared" si="8"/>
        <v/>
      </c>
      <c r="AX28" s="396" t="str">
        <f t="shared" si="9"/>
        <v/>
      </c>
    </row>
    <row r="29" spans="1:50">
      <c r="A29" s="235" t="str">
        <f t="shared" si="0"/>
        <v/>
      </c>
      <c r="B29" s="219">
        <v>26</v>
      </c>
      <c r="C29" s="244" t="str">
        <f t="shared" si="10"/>
        <v/>
      </c>
      <c r="D29" s="244"/>
      <c r="E29" s="244"/>
      <c r="F29" s="244"/>
      <c r="G29" s="244"/>
      <c r="H29" s="220"/>
      <c r="I29" s="221"/>
      <c r="J29" s="221"/>
      <c r="K29" s="221"/>
      <c r="L29" s="221"/>
      <c r="M29" s="221"/>
      <c r="N29" s="221"/>
      <c r="O29" s="221"/>
      <c r="P29" s="221"/>
      <c r="Q29" s="221"/>
      <c r="R29" s="221"/>
      <c r="S29" s="221"/>
      <c r="T29" s="221"/>
      <c r="U29" s="221"/>
      <c r="V29" s="221"/>
      <c r="W29" s="221"/>
      <c r="X29" s="107"/>
      <c r="Y29" s="107"/>
      <c r="Z29" s="227" t="str">
        <f t="shared" si="1"/>
        <v/>
      </c>
      <c r="AB29" s="239" t="str">
        <f t="shared" si="2"/>
        <v/>
      </c>
      <c r="AC29" s="239" t="str">
        <f t="shared" si="3"/>
        <v/>
      </c>
      <c r="AD29" s="239" t="str">
        <f t="shared" si="4"/>
        <v/>
      </c>
      <c r="AE29" s="239" t="str">
        <f t="shared" si="5"/>
        <v/>
      </c>
      <c r="AF29" s="239" t="str">
        <f t="shared" si="6"/>
        <v/>
      </c>
      <c r="AG29" s="243" t="str">
        <f t="shared" si="7"/>
        <v/>
      </c>
      <c r="AW29" s="396" t="str">
        <f t="shared" si="8"/>
        <v/>
      </c>
      <c r="AX29" s="396" t="str">
        <f t="shared" si="9"/>
        <v/>
      </c>
    </row>
    <row r="30" spans="1:50">
      <c r="A30" s="235" t="str">
        <f t="shared" si="0"/>
        <v/>
      </c>
      <c r="B30" s="219">
        <v>27</v>
      </c>
      <c r="C30" s="244" t="str">
        <f t="shared" si="10"/>
        <v/>
      </c>
      <c r="D30" s="244"/>
      <c r="E30" s="244"/>
      <c r="F30" s="244"/>
      <c r="G30" s="244"/>
      <c r="H30" s="220"/>
      <c r="I30" s="221"/>
      <c r="J30" s="221"/>
      <c r="K30" s="221"/>
      <c r="L30" s="221"/>
      <c r="M30" s="221"/>
      <c r="N30" s="221"/>
      <c r="O30" s="221"/>
      <c r="P30" s="221"/>
      <c r="Q30" s="221"/>
      <c r="R30" s="221"/>
      <c r="S30" s="221"/>
      <c r="T30" s="221"/>
      <c r="U30" s="221"/>
      <c r="V30" s="221"/>
      <c r="W30" s="221"/>
      <c r="X30" s="107"/>
      <c r="Y30" s="107"/>
      <c r="Z30" s="227" t="str">
        <f t="shared" si="1"/>
        <v/>
      </c>
      <c r="AB30" s="239" t="str">
        <f t="shared" si="2"/>
        <v/>
      </c>
      <c r="AC30" s="239" t="str">
        <f t="shared" si="3"/>
        <v/>
      </c>
      <c r="AD30" s="239" t="str">
        <f t="shared" si="4"/>
        <v/>
      </c>
      <c r="AE30" s="239" t="str">
        <f t="shared" si="5"/>
        <v/>
      </c>
      <c r="AF30" s="239" t="str">
        <f t="shared" si="6"/>
        <v/>
      </c>
      <c r="AG30" s="243" t="str">
        <f t="shared" si="7"/>
        <v/>
      </c>
      <c r="AW30" s="396" t="str">
        <f t="shared" si="8"/>
        <v/>
      </c>
      <c r="AX30" s="396" t="str">
        <f t="shared" si="9"/>
        <v/>
      </c>
    </row>
    <row r="31" spans="1:50">
      <c r="A31" s="235" t="str">
        <f t="shared" si="0"/>
        <v/>
      </c>
      <c r="B31" s="219">
        <v>28</v>
      </c>
      <c r="C31" s="244" t="str">
        <f t="shared" si="10"/>
        <v/>
      </c>
      <c r="D31" s="244"/>
      <c r="E31" s="244"/>
      <c r="F31" s="244"/>
      <c r="G31" s="244"/>
      <c r="H31" s="220"/>
      <c r="I31" s="221"/>
      <c r="J31" s="221"/>
      <c r="K31" s="221"/>
      <c r="L31" s="221"/>
      <c r="M31" s="221"/>
      <c r="N31" s="221"/>
      <c r="O31" s="221"/>
      <c r="P31" s="221"/>
      <c r="Q31" s="221"/>
      <c r="R31" s="221"/>
      <c r="S31" s="221"/>
      <c r="T31" s="221"/>
      <c r="U31" s="221"/>
      <c r="V31" s="221"/>
      <c r="W31" s="221"/>
      <c r="X31" s="107"/>
      <c r="Y31" s="107"/>
      <c r="Z31" s="227" t="str">
        <f t="shared" si="1"/>
        <v/>
      </c>
      <c r="AB31" s="239" t="str">
        <f t="shared" si="2"/>
        <v/>
      </c>
      <c r="AC31" s="239" t="str">
        <f t="shared" si="3"/>
        <v/>
      </c>
      <c r="AD31" s="239" t="str">
        <f t="shared" si="4"/>
        <v/>
      </c>
      <c r="AE31" s="239" t="str">
        <f t="shared" si="5"/>
        <v/>
      </c>
      <c r="AF31" s="239" t="str">
        <f t="shared" si="6"/>
        <v/>
      </c>
      <c r="AG31" s="243" t="str">
        <f t="shared" si="7"/>
        <v/>
      </c>
      <c r="AW31" s="396" t="str">
        <f t="shared" si="8"/>
        <v/>
      </c>
      <c r="AX31" s="396" t="str">
        <f t="shared" si="9"/>
        <v/>
      </c>
    </row>
    <row r="32" spans="1:50">
      <c r="A32" s="235" t="str">
        <f t="shared" si="0"/>
        <v/>
      </c>
      <c r="B32" s="219">
        <v>29</v>
      </c>
      <c r="C32" s="244" t="str">
        <f t="shared" si="10"/>
        <v/>
      </c>
      <c r="D32" s="244"/>
      <c r="E32" s="244"/>
      <c r="F32" s="244"/>
      <c r="G32" s="244"/>
      <c r="H32" s="220"/>
      <c r="I32" s="221"/>
      <c r="J32" s="221"/>
      <c r="K32" s="221"/>
      <c r="L32" s="221"/>
      <c r="M32" s="221"/>
      <c r="N32" s="221"/>
      <c r="O32" s="221"/>
      <c r="P32" s="221"/>
      <c r="Q32" s="221"/>
      <c r="R32" s="221"/>
      <c r="S32" s="221"/>
      <c r="T32" s="221"/>
      <c r="U32" s="221"/>
      <c r="V32" s="221"/>
      <c r="W32" s="221"/>
      <c r="X32" s="107"/>
      <c r="Y32" s="107"/>
      <c r="Z32" s="227" t="str">
        <f t="shared" si="1"/>
        <v/>
      </c>
      <c r="AB32" s="239" t="str">
        <f t="shared" si="2"/>
        <v/>
      </c>
      <c r="AC32" s="239" t="str">
        <f t="shared" si="3"/>
        <v/>
      </c>
      <c r="AD32" s="239" t="str">
        <f t="shared" si="4"/>
        <v/>
      </c>
      <c r="AE32" s="239" t="str">
        <f t="shared" si="5"/>
        <v/>
      </c>
      <c r="AF32" s="239" t="str">
        <f t="shared" si="6"/>
        <v/>
      </c>
      <c r="AG32" s="243" t="str">
        <f t="shared" si="7"/>
        <v/>
      </c>
      <c r="AW32" s="396" t="str">
        <f t="shared" si="8"/>
        <v/>
      </c>
      <c r="AX32" s="396" t="str">
        <f t="shared" si="9"/>
        <v/>
      </c>
    </row>
    <row r="33" spans="1:50">
      <c r="A33" s="235" t="str">
        <f t="shared" si="0"/>
        <v/>
      </c>
      <c r="B33" s="219">
        <v>30</v>
      </c>
      <c r="C33" s="244" t="str">
        <f t="shared" si="10"/>
        <v/>
      </c>
      <c r="D33" s="244"/>
      <c r="E33" s="244"/>
      <c r="F33" s="244"/>
      <c r="G33" s="244"/>
      <c r="H33" s="220"/>
      <c r="I33" s="221"/>
      <c r="J33" s="221"/>
      <c r="K33" s="221"/>
      <c r="L33" s="221"/>
      <c r="M33" s="221"/>
      <c r="N33" s="221"/>
      <c r="O33" s="221"/>
      <c r="P33" s="221"/>
      <c r="Q33" s="221"/>
      <c r="R33" s="221"/>
      <c r="S33" s="221"/>
      <c r="T33" s="221"/>
      <c r="U33" s="221"/>
      <c r="V33" s="221"/>
      <c r="W33" s="221"/>
      <c r="X33" s="107"/>
      <c r="Y33" s="107"/>
      <c r="Z33" s="227" t="str">
        <f t="shared" si="1"/>
        <v/>
      </c>
      <c r="AB33" s="239" t="str">
        <f t="shared" si="2"/>
        <v/>
      </c>
      <c r="AC33" s="239" t="str">
        <f t="shared" si="3"/>
        <v/>
      </c>
      <c r="AD33" s="239" t="str">
        <f t="shared" si="4"/>
        <v/>
      </c>
      <c r="AE33" s="239" t="str">
        <f t="shared" si="5"/>
        <v/>
      </c>
      <c r="AF33" s="239" t="str">
        <f t="shared" si="6"/>
        <v/>
      </c>
      <c r="AG33" s="243" t="str">
        <f t="shared" si="7"/>
        <v/>
      </c>
      <c r="AW33" s="396" t="str">
        <f t="shared" si="8"/>
        <v/>
      </c>
      <c r="AX33" s="396" t="str">
        <f t="shared" si="9"/>
        <v/>
      </c>
    </row>
    <row r="34" spans="1:50">
      <c r="A34" s="235" t="str">
        <f t="shared" si="0"/>
        <v/>
      </c>
      <c r="B34" s="219">
        <v>31</v>
      </c>
      <c r="C34" s="244" t="str">
        <f t="shared" si="10"/>
        <v/>
      </c>
      <c r="D34" s="244"/>
      <c r="E34" s="244"/>
      <c r="F34" s="244"/>
      <c r="G34" s="244"/>
      <c r="H34" s="220"/>
      <c r="I34" s="221"/>
      <c r="J34" s="221"/>
      <c r="K34" s="221"/>
      <c r="L34" s="221"/>
      <c r="M34" s="221"/>
      <c r="N34" s="221"/>
      <c r="O34" s="221"/>
      <c r="P34" s="221"/>
      <c r="Q34" s="221"/>
      <c r="R34" s="221"/>
      <c r="S34" s="221"/>
      <c r="T34" s="221"/>
      <c r="U34" s="221"/>
      <c r="V34" s="221"/>
      <c r="W34" s="221"/>
      <c r="X34" s="107"/>
      <c r="Y34" s="107"/>
      <c r="Z34" s="227" t="str">
        <f t="shared" si="1"/>
        <v/>
      </c>
      <c r="AB34" s="239" t="str">
        <f t="shared" si="2"/>
        <v/>
      </c>
      <c r="AC34" s="239" t="str">
        <f t="shared" si="3"/>
        <v/>
      </c>
      <c r="AD34" s="239" t="str">
        <f t="shared" si="4"/>
        <v/>
      </c>
      <c r="AE34" s="239" t="str">
        <f t="shared" si="5"/>
        <v/>
      </c>
      <c r="AF34" s="239" t="str">
        <f t="shared" si="6"/>
        <v/>
      </c>
      <c r="AG34" s="243" t="str">
        <f t="shared" si="7"/>
        <v/>
      </c>
      <c r="AW34" s="396" t="str">
        <f t="shared" si="8"/>
        <v/>
      </c>
      <c r="AX34" s="396" t="str">
        <f t="shared" si="9"/>
        <v/>
      </c>
    </row>
    <row r="35" spans="1:50">
      <c r="A35" s="235" t="str">
        <f t="shared" si="0"/>
        <v/>
      </c>
      <c r="B35" s="219">
        <v>32</v>
      </c>
      <c r="C35" s="244" t="str">
        <f t="shared" si="10"/>
        <v/>
      </c>
      <c r="D35" s="244"/>
      <c r="E35" s="244"/>
      <c r="F35" s="244"/>
      <c r="G35" s="244"/>
      <c r="H35" s="220"/>
      <c r="I35" s="221"/>
      <c r="J35" s="221"/>
      <c r="K35" s="221"/>
      <c r="L35" s="221"/>
      <c r="M35" s="221"/>
      <c r="N35" s="221"/>
      <c r="O35" s="221"/>
      <c r="P35" s="221"/>
      <c r="Q35" s="221"/>
      <c r="R35" s="221"/>
      <c r="S35" s="221"/>
      <c r="T35" s="221"/>
      <c r="U35" s="221"/>
      <c r="V35" s="221"/>
      <c r="W35" s="221"/>
      <c r="X35" s="107"/>
      <c r="Y35" s="107"/>
      <c r="Z35" s="227" t="str">
        <f t="shared" si="1"/>
        <v/>
      </c>
      <c r="AB35" s="239" t="str">
        <f t="shared" si="2"/>
        <v/>
      </c>
      <c r="AC35" s="239" t="str">
        <f t="shared" si="3"/>
        <v/>
      </c>
      <c r="AD35" s="239" t="str">
        <f t="shared" si="4"/>
        <v/>
      </c>
      <c r="AE35" s="239" t="str">
        <f t="shared" si="5"/>
        <v/>
      </c>
      <c r="AF35" s="239" t="str">
        <f t="shared" si="6"/>
        <v/>
      </c>
      <c r="AG35" s="243" t="str">
        <f t="shared" si="7"/>
        <v/>
      </c>
      <c r="AW35" s="396" t="str">
        <f t="shared" si="8"/>
        <v/>
      </c>
      <c r="AX35" s="396" t="str">
        <f t="shared" si="9"/>
        <v/>
      </c>
    </row>
    <row r="36" spans="1:50">
      <c r="A36" s="235" t="str">
        <f t="shared" ref="A36:A67" si="11">IF(G36="","",AF36+LEN(E36)+LEN(F36)&amp;""&amp;"bp"&amp;" ("&amp;AG36&amp;""&amp;"AA)")</f>
        <v/>
      </c>
      <c r="B36" s="219">
        <v>33</v>
      </c>
      <c r="C36" s="244" t="str">
        <f t="shared" si="10"/>
        <v/>
      </c>
      <c r="D36" s="244"/>
      <c r="E36" s="244"/>
      <c r="F36" s="244"/>
      <c r="G36" s="244"/>
      <c r="H36" s="220"/>
      <c r="I36" s="221"/>
      <c r="J36" s="221"/>
      <c r="K36" s="221"/>
      <c r="L36" s="221"/>
      <c r="M36" s="221"/>
      <c r="N36" s="221"/>
      <c r="O36" s="221"/>
      <c r="P36" s="221"/>
      <c r="Q36" s="221"/>
      <c r="R36" s="221"/>
      <c r="S36" s="221"/>
      <c r="T36" s="221"/>
      <c r="U36" s="221"/>
      <c r="V36" s="221"/>
      <c r="W36" s="221"/>
      <c r="X36" s="107"/>
      <c r="Y36" s="107"/>
      <c r="Z36" s="227" t="str">
        <f t="shared" si="1"/>
        <v/>
      </c>
      <c r="AB36" s="239" t="str">
        <f t="shared" si="2"/>
        <v/>
      </c>
      <c r="AC36" s="239" t="str">
        <f t="shared" si="3"/>
        <v/>
      </c>
      <c r="AD36" s="239" t="str">
        <f t="shared" si="4"/>
        <v/>
      </c>
      <c r="AE36" s="239" t="str">
        <f t="shared" si="5"/>
        <v/>
      </c>
      <c r="AF36" s="239" t="str">
        <f t="shared" si="6"/>
        <v/>
      </c>
      <c r="AG36" s="243" t="str">
        <f t="shared" si="7"/>
        <v/>
      </c>
      <c r="AW36" s="396" t="str">
        <f t="shared" si="8"/>
        <v/>
      </c>
      <c r="AX36" s="396" t="str">
        <f t="shared" si="9"/>
        <v/>
      </c>
    </row>
    <row r="37" spans="1:50">
      <c r="A37" s="235" t="str">
        <f t="shared" si="11"/>
        <v/>
      </c>
      <c r="B37" s="219">
        <v>34</v>
      </c>
      <c r="C37" s="244" t="str">
        <f t="shared" si="10"/>
        <v/>
      </c>
      <c r="D37" s="244"/>
      <c r="E37" s="244"/>
      <c r="F37" s="244"/>
      <c r="G37" s="244"/>
      <c r="H37" s="220"/>
      <c r="I37" s="221"/>
      <c r="J37" s="221"/>
      <c r="K37" s="221"/>
      <c r="L37" s="221"/>
      <c r="M37" s="221"/>
      <c r="N37" s="221"/>
      <c r="O37" s="221"/>
      <c r="P37" s="221"/>
      <c r="Q37" s="221"/>
      <c r="R37" s="221"/>
      <c r="S37" s="221"/>
      <c r="T37" s="221"/>
      <c r="U37" s="221"/>
      <c r="V37" s="221"/>
      <c r="W37" s="221"/>
      <c r="X37" s="107"/>
      <c r="Y37" s="107"/>
      <c r="Z37" s="227" t="str">
        <f t="shared" si="1"/>
        <v/>
      </c>
      <c r="AB37" s="239" t="str">
        <f t="shared" si="2"/>
        <v/>
      </c>
      <c r="AC37" s="239" t="str">
        <f t="shared" si="3"/>
        <v/>
      </c>
      <c r="AD37" s="239" t="str">
        <f t="shared" si="4"/>
        <v/>
      </c>
      <c r="AE37" s="239" t="str">
        <f t="shared" si="5"/>
        <v/>
      </c>
      <c r="AF37" s="239" t="str">
        <f t="shared" si="6"/>
        <v/>
      </c>
      <c r="AG37" s="243" t="str">
        <f t="shared" si="7"/>
        <v/>
      </c>
      <c r="AW37" s="396" t="str">
        <f t="shared" si="8"/>
        <v/>
      </c>
      <c r="AX37" s="396" t="str">
        <f t="shared" si="9"/>
        <v/>
      </c>
    </row>
    <row r="38" spans="1:50">
      <c r="A38" s="235" t="str">
        <f t="shared" si="11"/>
        <v/>
      </c>
      <c r="B38" s="219">
        <v>35</v>
      </c>
      <c r="C38" s="244" t="str">
        <f t="shared" si="10"/>
        <v/>
      </c>
      <c r="D38" s="244"/>
      <c r="E38" s="244"/>
      <c r="F38" s="244"/>
      <c r="G38" s="244"/>
      <c r="H38" s="220"/>
      <c r="I38" s="221"/>
      <c r="J38" s="221"/>
      <c r="K38" s="221"/>
      <c r="L38" s="221"/>
      <c r="M38" s="221"/>
      <c r="N38" s="221"/>
      <c r="O38" s="221"/>
      <c r="P38" s="221"/>
      <c r="Q38" s="221"/>
      <c r="R38" s="221"/>
      <c r="S38" s="221"/>
      <c r="T38" s="221"/>
      <c r="U38" s="221"/>
      <c r="V38" s="221"/>
      <c r="W38" s="221"/>
      <c r="X38" s="107"/>
      <c r="Y38" s="107"/>
      <c r="Z38" s="227" t="str">
        <f t="shared" si="1"/>
        <v/>
      </c>
      <c r="AB38" s="239" t="str">
        <f t="shared" si="2"/>
        <v/>
      </c>
      <c r="AC38" s="239" t="str">
        <f t="shared" si="3"/>
        <v/>
      </c>
      <c r="AD38" s="239" t="str">
        <f t="shared" si="4"/>
        <v/>
      </c>
      <c r="AE38" s="239" t="str">
        <f t="shared" si="5"/>
        <v/>
      </c>
      <c r="AF38" s="239" t="str">
        <f t="shared" si="6"/>
        <v/>
      </c>
      <c r="AG38" s="243" t="str">
        <f t="shared" si="7"/>
        <v/>
      </c>
      <c r="AW38" s="396" t="str">
        <f t="shared" si="8"/>
        <v/>
      </c>
      <c r="AX38" s="396" t="str">
        <f t="shared" si="9"/>
        <v/>
      </c>
    </row>
    <row r="39" spans="1:50">
      <c r="A39" s="235" t="str">
        <f t="shared" si="11"/>
        <v/>
      </c>
      <c r="B39" s="219">
        <v>36</v>
      </c>
      <c r="C39" s="244" t="str">
        <f t="shared" si="10"/>
        <v/>
      </c>
      <c r="D39" s="244"/>
      <c r="E39" s="244"/>
      <c r="F39" s="244"/>
      <c r="G39" s="244"/>
      <c r="H39" s="220"/>
      <c r="I39" s="221"/>
      <c r="J39" s="221"/>
      <c r="K39" s="221"/>
      <c r="L39" s="221"/>
      <c r="M39" s="221"/>
      <c r="N39" s="221"/>
      <c r="O39" s="221"/>
      <c r="P39" s="221"/>
      <c r="Q39" s="221"/>
      <c r="R39" s="221"/>
      <c r="S39" s="221"/>
      <c r="T39" s="221"/>
      <c r="U39" s="221"/>
      <c r="V39" s="221"/>
      <c r="W39" s="221"/>
      <c r="X39" s="107"/>
      <c r="Y39" s="107"/>
      <c r="Z39" s="227" t="str">
        <f t="shared" si="1"/>
        <v/>
      </c>
      <c r="AB39" s="239" t="str">
        <f t="shared" si="2"/>
        <v/>
      </c>
      <c r="AC39" s="239" t="str">
        <f t="shared" si="3"/>
        <v/>
      </c>
      <c r="AD39" s="239" t="str">
        <f t="shared" si="4"/>
        <v/>
      </c>
      <c r="AE39" s="239" t="str">
        <f t="shared" si="5"/>
        <v/>
      </c>
      <c r="AF39" s="239" t="str">
        <f t="shared" si="6"/>
        <v/>
      </c>
      <c r="AG39" s="243" t="str">
        <f t="shared" si="7"/>
        <v/>
      </c>
      <c r="AW39" s="396" t="str">
        <f t="shared" si="8"/>
        <v/>
      </c>
      <c r="AX39" s="396" t="str">
        <f t="shared" si="9"/>
        <v/>
      </c>
    </row>
    <row r="40" spans="1:50">
      <c r="A40" s="235" t="str">
        <f t="shared" si="11"/>
        <v/>
      </c>
      <c r="B40" s="219">
        <v>37</v>
      </c>
      <c r="C40" s="244" t="str">
        <f t="shared" si="10"/>
        <v/>
      </c>
      <c r="D40" s="244"/>
      <c r="E40" s="244"/>
      <c r="F40" s="244"/>
      <c r="G40" s="244"/>
      <c r="H40" s="220"/>
      <c r="I40" s="221"/>
      <c r="J40" s="221"/>
      <c r="K40" s="221"/>
      <c r="L40" s="221"/>
      <c r="M40" s="221"/>
      <c r="N40" s="221"/>
      <c r="O40" s="221"/>
      <c r="P40" s="221"/>
      <c r="Q40" s="221"/>
      <c r="R40" s="221"/>
      <c r="S40" s="221"/>
      <c r="T40" s="221"/>
      <c r="U40" s="221"/>
      <c r="V40" s="221"/>
      <c r="W40" s="221"/>
      <c r="X40" s="107"/>
      <c r="Y40" s="107"/>
      <c r="Z40" s="227" t="str">
        <f t="shared" si="1"/>
        <v/>
      </c>
      <c r="AB40" s="239" t="str">
        <f t="shared" si="2"/>
        <v/>
      </c>
      <c r="AC40" s="239" t="str">
        <f t="shared" si="3"/>
        <v/>
      </c>
      <c r="AD40" s="239" t="str">
        <f t="shared" si="4"/>
        <v/>
      </c>
      <c r="AE40" s="239" t="str">
        <f t="shared" si="5"/>
        <v/>
      </c>
      <c r="AF40" s="239" t="str">
        <f t="shared" si="6"/>
        <v/>
      </c>
      <c r="AG40" s="243" t="str">
        <f t="shared" si="7"/>
        <v/>
      </c>
      <c r="AW40" s="396" t="str">
        <f t="shared" si="8"/>
        <v/>
      </c>
      <c r="AX40" s="396" t="str">
        <f t="shared" si="9"/>
        <v/>
      </c>
    </row>
    <row r="41" spans="1:50">
      <c r="A41" s="235" t="str">
        <f t="shared" si="11"/>
        <v/>
      </c>
      <c r="B41" s="219">
        <v>38</v>
      </c>
      <c r="C41" s="244" t="str">
        <f t="shared" si="10"/>
        <v/>
      </c>
      <c r="D41" s="244"/>
      <c r="E41" s="244"/>
      <c r="F41" s="244"/>
      <c r="G41" s="244"/>
      <c r="H41" s="220"/>
      <c r="I41" s="221"/>
      <c r="J41" s="221"/>
      <c r="K41" s="221"/>
      <c r="L41" s="221"/>
      <c r="M41" s="221"/>
      <c r="N41" s="221"/>
      <c r="O41" s="221"/>
      <c r="P41" s="221"/>
      <c r="Q41" s="221"/>
      <c r="R41" s="221"/>
      <c r="S41" s="221"/>
      <c r="T41" s="221"/>
      <c r="U41" s="221"/>
      <c r="V41" s="221"/>
      <c r="W41" s="221"/>
      <c r="X41" s="107"/>
      <c r="Y41" s="107"/>
      <c r="Z41" s="227" t="str">
        <f t="shared" si="1"/>
        <v/>
      </c>
      <c r="AB41" s="239" t="str">
        <f t="shared" si="2"/>
        <v/>
      </c>
      <c r="AC41" s="239" t="str">
        <f t="shared" si="3"/>
        <v/>
      </c>
      <c r="AD41" s="239" t="str">
        <f t="shared" si="4"/>
        <v/>
      </c>
      <c r="AE41" s="239" t="str">
        <f t="shared" si="5"/>
        <v/>
      </c>
      <c r="AF41" s="239" t="str">
        <f t="shared" si="6"/>
        <v/>
      </c>
      <c r="AG41" s="243" t="str">
        <f t="shared" si="7"/>
        <v/>
      </c>
      <c r="AW41" s="396" t="str">
        <f t="shared" si="8"/>
        <v/>
      </c>
      <c r="AX41" s="396" t="str">
        <f t="shared" si="9"/>
        <v/>
      </c>
    </row>
    <row r="42" spans="1:50">
      <c r="A42" s="235" t="str">
        <f t="shared" si="11"/>
        <v/>
      </c>
      <c r="B42" s="219">
        <v>39</v>
      </c>
      <c r="C42" s="244" t="str">
        <f t="shared" si="10"/>
        <v/>
      </c>
      <c r="D42" s="244"/>
      <c r="E42" s="244"/>
      <c r="F42" s="244"/>
      <c r="G42" s="244"/>
      <c r="H42" s="220"/>
      <c r="I42" s="221"/>
      <c r="J42" s="221"/>
      <c r="K42" s="221"/>
      <c r="L42" s="221"/>
      <c r="M42" s="221"/>
      <c r="N42" s="221"/>
      <c r="O42" s="221"/>
      <c r="P42" s="221"/>
      <c r="Q42" s="221"/>
      <c r="R42" s="221"/>
      <c r="S42" s="221"/>
      <c r="T42" s="221"/>
      <c r="U42" s="221"/>
      <c r="V42" s="221"/>
      <c r="W42" s="221"/>
      <c r="X42" s="220"/>
      <c r="Y42" s="107"/>
      <c r="Z42" s="227" t="str">
        <f t="shared" si="1"/>
        <v/>
      </c>
      <c r="AB42" s="239" t="str">
        <f t="shared" si="2"/>
        <v/>
      </c>
      <c r="AC42" s="239" t="str">
        <f t="shared" si="3"/>
        <v/>
      </c>
      <c r="AD42" s="239" t="str">
        <f t="shared" si="4"/>
        <v/>
      </c>
      <c r="AE42" s="239" t="str">
        <f t="shared" si="5"/>
        <v/>
      </c>
      <c r="AF42" s="239" t="str">
        <f t="shared" si="6"/>
        <v/>
      </c>
      <c r="AG42" s="243" t="str">
        <f t="shared" si="7"/>
        <v/>
      </c>
      <c r="AW42" s="396" t="str">
        <f t="shared" si="8"/>
        <v/>
      </c>
      <c r="AX42" s="396" t="str">
        <f t="shared" si="9"/>
        <v/>
      </c>
    </row>
    <row r="43" spans="1:50">
      <c r="A43" s="235" t="str">
        <f t="shared" si="11"/>
        <v/>
      </c>
      <c r="B43" s="219">
        <v>40</v>
      </c>
      <c r="C43" s="244" t="str">
        <f t="shared" si="10"/>
        <v/>
      </c>
      <c r="D43" s="244"/>
      <c r="E43" s="244"/>
      <c r="F43" s="244"/>
      <c r="G43" s="244"/>
      <c r="H43" s="220"/>
      <c r="I43" s="221"/>
      <c r="J43" s="221"/>
      <c r="K43" s="221"/>
      <c r="L43" s="221"/>
      <c r="M43" s="221"/>
      <c r="N43" s="221"/>
      <c r="O43" s="221"/>
      <c r="P43" s="221"/>
      <c r="Q43" s="221"/>
      <c r="R43" s="221"/>
      <c r="S43" s="221"/>
      <c r="T43" s="221"/>
      <c r="U43" s="221"/>
      <c r="V43" s="221"/>
      <c r="W43" s="221"/>
      <c r="X43" s="220"/>
      <c r="Y43" s="107"/>
      <c r="Z43" s="227" t="str">
        <f t="shared" si="1"/>
        <v/>
      </c>
      <c r="AB43" s="239" t="str">
        <f t="shared" si="2"/>
        <v/>
      </c>
      <c r="AC43" s="239" t="str">
        <f t="shared" si="3"/>
        <v/>
      </c>
      <c r="AD43" s="239" t="str">
        <f t="shared" si="4"/>
        <v/>
      </c>
      <c r="AE43" s="239" t="str">
        <f t="shared" si="5"/>
        <v/>
      </c>
      <c r="AF43" s="239" t="str">
        <f t="shared" si="6"/>
        <v/>
      </c>
      <c r="AG43" s="243" t="str">
        <f t="shared" si="7"/>
        <v/>
      </c>
      <c r="AW43" s="396" t="str">
        <f t="shared" si="8"/>
        <v/>
      </c>
      <c r="AX43" s="396" t="str">
        <f t="shared" si="9"/>
        <v/>
      </c>
    </row>
    <row r="44" spans="1:50">
      <c r="A44" s="235" t="str">
        <f t="shared" si="11"/>
        <v/>
      </c>
      <c r="B44" s="219">
        <v>41</v>
      </c>
      <c r="C44" s="244" t="str">
        <f t="shared" si="10"/>
        <v/>
      </c>
      <c r="D44" s="244"/>
      <c r="E44" s="244"/>
      <c r="F44" s="244"/>
      <c r="G44" s="244"/>
      <c r="H44" s="220"/>
      <c r="I44" s="221"/>
      <c r="J44" s="221"/>
      <c r="K44" s="221"/>
      <c r="L44" s="221"/>
      <c r="M44" s="221"/>
      <c r="N44" s="221"/>
      <c r="O44" s="221"/>
      <c r="P44" s="221"/>
      <c r="Q44" s="221"/>
      <c r="R44" s="221"/>
      <c r="S44" s="221"/>
      <c r="T44" s="221"/>
      <c r="U44" s="221"/>
      <c r="V44" s="221"/>
      <c r="W44" s="221"/>
      <c r="X44" s="220"/>
      <c r="Y44" s="107"/>
      <c r="Z44" s="227" t="str">
        <f t="shared" si="1"/>
        <v/>
      </c>
      <c r="AB44" s="239" t="str">
        <f t="shared" si="2"/>
        <v/>
      </c>
      <c r="AC44" s="239" t="str">
        <f t="shared" si="3"/>
        <v/>
      </c>
      <c r="AD44" s="239" t="str">
        <f t="shared" si="4"/>
        <v/>
      </c>
      <c r="AE44" s="239" t="str">
        <f t="shared" si="5"/>
        <v/>
      </c>
      <c r="AF44" s="239" t="str">
        <f t="shared" si="6"/>
        <v/>
      </c>
      <c r="AG44" s="243" t="str">
        <f t="shared" si="7"/>
        <v/>
      </c>
      <c r="AW44" s="396" t="str">
        <f t="shared" si="8"/>
        <v/>
      </c>
      <c r="AX44" s="396" t="str">
        <f t="shared" si="9"/>
        <v/>
      </c>
    </row>
    <row r="45" spans="1:50">
      <c r="A45" s="235" t="str">
        <f t="shared" si="11"/>
        <v/>
      </c>
      <c r="B45" s="219">
        <v>42</v>
      </c>
      <c r="C45" s="244" t="str">
        <f t="shared" si="10"/>
        <v/>
      </c>
      <c r="D45" s="244"/>
      <c r="E45" s="244"/>
      <c r="F45" s="244"/>
      <c r="G45" s="244"/>
      <c r="H45" s="220"/>
      <c r="I45" s="221"/>
      <c r="J45" s="221"/>
      <c r="K45" s="221"/>
      <c r="L45" s="221"/>
      <c r="M45" s="221"/>
      <c r="N45" s="221"/>
      <c r="O45" s="221"/>
      <c r="P45" s="221"/>
      <c r="Q45" s="221"/>
      <c r="R45" s="221"/>
      <c r="S45" s="221"/>
      <c r="T45" s="221"/>
      <c r="U45" s="221"/>
      <c r="V45" s="221"/>
      <c r="W45" s="221"/>
      <c r="X45" s="107"/>
      <c r="Y45" s="107"/>
      <c r="Z45" s="227" t="str">
        <f t="shared" si="1"/>
        <v/>
      </c>
      <c r="AB45" s="239" t="str">
        <f t="shared" si="2"/>
        <v/>
      </c>
      <c r="AC45" s="239" t="str">
        <f t="shared" si="3"/>
        <v/>
      </c>
      <c r="AD45" s="239" t="str">
        <f t="shared" si="4"/>
        <v/>
      </c>
      <c r="AE45" s="239" t="str">
        <f t="shared" si="5"/>
        <v/>
      </c>
      <c r="AF45" s="239" t="str">
        <f t="shared" si="6"/>
        <v/>
      </c>
      <c r="AG45" s="243" t="str">
        <f t="shared" si="7"/>
        <v/>
      </c>
      <c r="AW45" s="396" t="str">
        <f t="shared" si="8"/>
        <v/>
      </c>
      <c r="AX45" s="396" t="str">
        <f t="shared" si="9"/>
        <v/>
      </c>
    </row>
    <row r="46" spans="1:50">
      <c r="A46" s="235" t="str">
        <f t="shared" si="11"/>
        <v/>
      </c>
      <c r="B46" s="219">
        <v>43</v>
      </c>
      <c r="C46" s="244" t="str">
        <f t="shared" si="10"/>
        <v/>
      </c>
      <c r="D46" s="244"/>
      <c r="E46" s="244"/>
      <c r="F46" s="244"/>
      <c r="G46" s="244"/>
      <c r="H46" s="220"/>
      <c r="I46" s="221"/>
      <c r="J46" s="221"/>
      <c r="K46" s="221"/>
      <c r="L46" s="221"/>
      <c r="M46" s="221"/>
      <c r="N46" s="221"/>
      <c r="O46" s="221"/>
      <c r="P46" s="221"/>
      <c r="Q46" s="221"/>
      <c r="R46" s="221"/>
      <c r="S46" s="221"/>
      <c r="T46" s="221"/>
      <c r="U46" s="221"/>
      <c r="V46" s="221"/>
      <c r="W46" s="221"/>
      <c r="X46" s="107"/>
      <c r="Y46" s="107"/>
      <c r="Z46" s="227" t="str">
        <f t="shared" si="1"/>
        <v/>
      </c>
      <c r="AB46" s="239" t="str">
        <f t="shared" si="2"/>
        <v/>
      </c>
      <c r="AC46" s="239" t="str">
        <f t="shared" si="3"/>
        <v/>
      </c>
      <c r="AD46" s="239" t="str">
        <f t="shared" si="4"/>
        <v/>
      </c>
      <c r="AE46" s="239" t="str">
        <f t="shared" si="5"/>
        <v/>
      </c>
      <c r="AF46" s="239" t="str">
        <f t="shared" si="6"/>
        <v/>
      </c>
      <c r="AG46" s="243" t="str">
        <f t="shared" si="7"/>
        <v/>
      </c>
      <c r="AW46" s="396" t="str">
        <f t="shared" si="8"/>
        <v/>
      </c>
      <c r="AX46" s="396" t="str">
        <f t="shared" si="9"/>
        <v/>
      </c>
    </row>
    <row r="47" spans="1:50">
      <c r="A47" s="235" t="str">
        <f t="shared" si="11"/>
        <v/>
      </c>
      <c r="B47" s="219">
        <v>44</v>
      </c>
      <c r="C47" s="244" t="str">
        <f t="shared" si="10"/>
        <v/>
      </c>
      <c r="D47" s="244"/>
      <c r="E47" s="244"/>
      <c r="F47" s="244"/>
      <c r="G47" s="244"/>
      <c r="H47" s="220"/>
      <c r="I47" s="221"/>
      <c r="J47" s="221"/>
      <c r="K47" s="221"/>
      <c r="L47" s="221"/>
      <c r="M47" s="221"/>
      <c r="N47" s="221"/>
      <c r="O47" s="221"/>
      <c r="P47" s="221"/>
      <c r="Q47" s="221"/>
      <c r="R47" s="221"/>
      <c r="S47" s="221"/>
      <c r="T47" s="221"/>
      <c r="U47" s="221"/>
      <c r="V47" s="221"/>
      <c r="W47" s="221"/>
      <c r="X47" s="107"/>
      <c r="Y47" s="107"/>
      <c r="Z47" s="227" t="str">
        <f t="shared" si="1"/>
        <v/>
      </c>
      <c r="AB47" s="239" t="str">
        <f t="shared" si="2"/>
        <v/>
      </c>
      <c r="AC47" s="239" t="str">
        <f t="shared" si="3"/>
        <v/>
      </c>
      <c r="AD47" s="239" t="str">
        <f t="shared" si="4"/>
        <v/>
      </c>
      <c r="AE47" s="239" t="str">
        <f t="shared" si="5"/>
        <v/>
      </c>
      <c r="AF47" s="239" t="str">
        <f t="shared" si="6"/>
        <v/>
      </c>
      <c r="AG47" s="243" t="str">
        <f t="shared" si="7"/>
        <v/>
      </c>
      <c r="AW47" s="396" t="str">
        <f t="shared" si="8"/>
        <v/>
      </c>
      <c r="AX47" s="396" t="str">
        <f t="shared" si="9"/>
        <v/>
      </c>
    </row>
    <row r="48" spans="1:50">
      <c r="A48" s="235" t="str">
        <f t="shared" si="11"/>
        <v/>
      </c>
      <c r="B48" s="219">
        <v>45</v>
      </c>
      <c r="C48" s="244" t="str">
        <f t="shared" si="10"/>
        <v/>
      </c>
      <c r="D48" s="244"/>
      <c r="E48" s="244"/>
      <c r="F48" s="244"/>
      <c r="G48" s="244"/>
      <c r="H48" s="220"/>
      <c r="I48" s="221"/>
      <c r="J48" s="221"/>
      <c r="K48" s="221"/>
      <c r="L48" s="221"/>
      <c r="M48" s="221"/>
      <c r="N48" s="221"/>
      <c r="O48" s="221"/>
      <c r="P48" s="221"/>
      <c r="Q48" s="221"/>
      <c r="R48" s="221"/>
      <c r="S48" s="221"/>
      <c r="T48" s="221"/>
      <c r="U48" s="221"/>
      <c r="V48" s="221"/>
      <c r="W48" s="221"/>
      <c r="X48" s="107"/>
      <c r="Y48" s="107"/>
      <c r="Z48" s="227" t="str">
        <f t="shared" si="1"/>
        <v/>
      </c>
      <c r="AB48" s="239" t="str">
        <f t="shared" si="2"/>
        <v/>
      </c>
      <c r="AC48" s="239" t="str">
        <f t="shared" si="3"/>
        <v/>
      </c>
      <c r="AD48" s="239" t="str">
        <f t="shared" si="4"/>
        <v/>
      </c>
      <c r="AE48" s="239" t="str">
        <f t="shared" si="5"/>
        <v/>
      </c>
      <c r="AF48" s="239" t="str">
        <f t="shared" si="6"/>
        <v/>
      </c>
      <c r="AG48" s="243" t="str">
        <f t="shared" si="7"/>
        <v/>
      </c>
      <c r="AW48" s="396" t="str">
        <f t="shared" si="8"/>
        <v/>
      </c>
      <c r="AX48" s="396" t="str">
        <f t="shared" si="9"/>
        <v/>
      </c>
    </row>
    <row r="49" spans="1:50">
      <c r="A49" s="235" t="str">
        <f t="shared" si="11"/>
        <v/>
      </c>
      <c r="B49" s="219">
        <v>46</v>
      </c>
      <c r="C49" s="244" t="str">
        <f t="shared" si="10"/>
        <v/>
      </c>
      <c r="D49" s="244"/>
      <c r="E49" s="244"/>
      <c r="F49" s="244"/>
      <c r="G49" s="244"/>
      <c r="H49" s="220"/>
      <c r="I49" s="221"/>
      <c r="J49" s="221"/>
      <c r="K49" s="221"/>
      <c r="L49" s="221"/>
      <c r="M49" s="221"/>
      <c r="N49" s="221"/>
      <c r="O49" s="221"/>
      <c r="P49" s="221"/>
      <c r="Q49" s="221"/>
      <c r="R49" s="221"/>
      <c r="S49" s="221"/>
      <c r="T49" s="221"/>
      <c r="U49" s="221"/>
      <c r="V49" s="221"/>
      <c r="W49" s="221"/>
      <c r="X49" s="107"/>
      <c r="Y49" s="107"/>
      <c r="Z49" s="227" t="str">
        <f t="shared" si="1"/>
        <v/>
      </c>
      <c r="AB49" s="239" t="str">
        <f t="shared" si="2"/>
        <v/>
      </c>
      <c r="AC49" s="239" t="str">
        <f t="shared" si="3"/>
        <v/>
      </c>
      <c r="AD49" s="239" t="str">
        <f t="shared" si="4"/>
        <v/>
      </c>
      <c r="AE49" s="239" t="str">
        <f t="shared" si="5"/>
        <v/>
      </c>
      <c r="AF49" s="239" t="str">
        <f t="shared" si="6"/>
        <v/>
      </c>
      <c r="AG49" s="243" t="str">
        <f t="shared" si="7"/>
        <v/>
      </c>
      <c r="AW49" s="396" t="str">
        <f t="shared" si="8"/>
        <v/>
      </c>
      <c r="AX49" s="396" t="str">
        <f t="shared" si="9"/>
        <v/>
      </c>
    </row>
    <row r="50" spans="1:50">
      <c r="A50" s="235" t="str">
        <f t="shared" si="11"/>
        <v/>
      </c>
      <c r="B50" s="219">
        <v>47</v>
      </c>
      <c r="C50" s="244" t="str">
        <f t="shared" si="10"/>
        <v/>
      </c>
      <c r="D50" s="244"/>
      <c r="E50" s="244"/>
      <c r="F50" s="244"/>
      <c r="G50" s="244"/>
      <c r="H50" s="220"/>
      <c r="I50" s="221"/>
      <c r="J50" s="221"/>
      <c r="K50" s="221"/>
      <c r="L50" s="221"/>
      <c r="M50" s="221"/>
      <c r="N50" s="221"/>
      <c r="O50" s="221"/>
      <c r="P50" s="221"/>
      <c r="Q50" s="221"/>
      <c r="R50" s="221"/>
      <c r="S50" s="221"/>
      <c r="T50" s="221"/>
      <c r="U50" s="221"/>
      <c r="V50" s="221"/>
      <c r="W50" s="221"/>
      <c r="X50" s="107"/>
      <c r="Y50" s="107"/>
      <c r="Z50" s="227" t="str">
        <f t="shared" si="1"/>
        <v/>
      </c>
      <c r="AB50" s="239" t="str">
        <f t="shared" si="2"/>
        <v/>
      </c>
      <c r="AC50" s="239" t="str">
        <f t="shared" si="3"/>
        <v/>
      </c>
      <c r="AD50" s="239" t="str">
        <f t="shared" si="4"/>
        <v/>
      </c>
      <c r="AE50" s="239" t="str">
        <f t="shared" si="5"/>
        <v/>
      </c>
      <c r="AF50" s="239" t="str">
        <f t="shared" si="6"/>
        <v/>
      </c>
      <c r="AG50" s="243" t="str">
        <f t="shared" si="7"/>
        <v/>
      </c>
      <c r="AW50" s="396" t="str">
        <f t="shared" si="8"/>
        <v/>
      </c>
      <c r="AX50" s="396" t="str">
        <f t="shared" si="9"/>
        <v/>
      </c>
    </row>
    <row r="51" spans="1:50">
      <c r="A51" s="235" t="str">
        <f t="shared" si="11"/>
        <v/>
      </c>
      <c r="B51" s="219">
        <v>48</v>
      </c>
      <c r="C51" s="244" t="str">
        <f t="shared" si="10"/>
        <v/>
      </c>
      <c r="D51" s="244"/>
      <c r="E51" s="244"/>
      <c r="F51" s="244"/>
      <c r="G51" s="244"/>
      <c r="H51" s="220"/>
      <c r="I51" s="221"/>
      <c r="J51" s="221"/>
      <c r="K51" s="221"/>
      <c r="L51" s="221"/>
      <c r="M51" s="221"/>
      <c r="N51" s="221"/>
      <c r="O51" s="221"/>
      <c r="P51" s="221"/>
      <c r="Q51" s="221"/>
      <c r="R51" s="221"/>
      <c r="S51" s="221"/>
      <c r="T51" s="221"/>
      <c r="U51" s="221"/>
      <c r="V51" s="221"/>
      <c r="W51" s="221"/>
      <c r="X51" s="107"/>
      <c r="Y51" s="107"/>
      <c r="Z51" s="227" t="str">
        <f t="shared" si="1"/>
        <v/>
      </c>
      <c r="AB51" s="239" t="str">
        <f t="shared" si="2"/>
        <v/>
      </c>
      <c r="AC51" s="239" t="str">
        <f t="shared" si="3"/>
        <v/>
      </c>
      <c r="AD51" s="239" t="str">
        <f t="shared" si="4"/>
        <v/>
      </c>
      <c r="AE51" s="239" t="str">
        <f t="shared" si="5"/>
        <v/>
      </c>
      <c r="AF51" s="239" t="str">
        <f t="shared" si="6"/>
        <v/>
      </c>
      <c r="AG51" s="243" t="str">
        <f t="shared" si="7"/>
        <v/>
      </c>
      <c r="AW51" s="396" t="str">
        <f t="shared" si="8"/>
        <v/>
      </c>
      <c r="AX51" s="396" t="str">
        <f t="shared" si="9"/>
        <v/>
      </c>
    </row>
    <row r="52" spans="1:50">
      <c r="A52" s="235" t="str">
        <f t="shared" si="11"/>
        <v/>
      </c>
      <c r="B52" s="219">
        <v>49</v>
      </c>
      <c r="C52" s="244" t="str">
        <f t="shared" si="10"/>
        <v/>
      </c>
      <c r="D52" s="244"/>
      <c r="E52" s="244"/>
      <c r="F52" s="244"/>
      <c r="G52" s="244"/>
      <c r="H52" s="220"/>
      <c r="I52" s="221"/>
      <c r="J52" s="221"/>
      <c r="K52" s="221"/>
      <c r="L52" s="221"/>
      <c r="M52" s="221"/>
      <c r="N52" s="221"/>
      <c r="O52" s="221"/>
      <c r="P52" s="221"/>
      <c r="Q52" s="221"/>
      <c r="R52" s="221"/>
      <c r="S52" s="221"/>
      <c r="T52" s="221"/>
      <c r="U52" s="221"/>
      <c r="V52" s="221"/>
      <c r="W52" s="221"/>
      <c r="X52" s="107"/>
      <c r="Y52" s="107"/>
      <c r="Z52" s="227" t="str">
        <f t="shared" si="1"/>
        <v/>
      </c>
      <c r="AB52" s="239" t="str">
        <f t="shared" si="2"/>
        <v/>
      </c>
      <c r="AC52" s="239" t="str">
        <f t="shared" si="3"/>
        <v/>
      </c>
      <c r="AD52" s="239" t="str">
        <f t="shared" si="4"/>
        <v/>
      </c>
      <c r="AE52" s="239" t="str">
        <f t="shared" si="5"/>
        <v/>
      </c>
      <c r="AF52" s="239" t="str">
        <f t="shared" si="6"/>
        <v/>
      </c>
      <c r="AG52" s="243" t="str">
        <f t="shared" si="7"/>
        <v/>
      </c>
      <c r="AW52" s="396" t="str">
        <f t="shared" si="8"/>
        <v/>
      </c>
      <c r="AX52" s="396" t="str">
        <f t="shared" si="9"/>
        <v/>
      </c>
    </row>
    <row r="53" spans="1:50">
      <c r="A53" s="235" t="str">
        <f t="shared" si="11"/>
        <v/>
      </c>
      <c r="B53" s="219">
        <v>50</v>
      </c>
      <c r="C53" s="244" t="str">
        <f t="shared" si="10"/>
        <v/>
      </c>
      <c r="D53" s="244"/>
      <c r="E53" s="244"/>
      <c r="F53" s="244"/>
      <c r="G53" s="244"/>
      <c r="H53" s="220"/>
      <c r="I53" s="221"/>
      <c r="J53" s="221"/>
      <c r="K53" s="221"/>
      <c r="L53" s="221"/>
      <c r="M53" s="221"/>
      <c r="N53" s="221"/>
      <c r="O53" s="221"/>
      <c r="P53" s="221"/>
      <c r="Q53" s="221"/>
      <c r="R53" s="221"/>
      <c r="S53" s="221"/>
      <c r="T53" s="221"/>
      <c r="U53" s="221"/>
      <c r="V53" s="221"/>
      <c r="W53" s="221"/>
      <c r="X53" s="107"/>
      <c r="Y53" s="107"/>
      <c r="Z53" s="227" t="str">
        <f t="shared" si="1"/>
        <v/>
      </c>
      <c r="AB53" s="239" t="str">
        <f t="shared" si="2"/>
        <v/>
      </c>
      <c r="AC53" s="239" t="str">
        <f t="shared" si="3"/>
        <v/>
      </c>
      <c r="AD53" s="239" t="str">
        <f t="shared" si="4"/>
        <v/>
      </c>
      <c r="AE53" s="239" t="str">
        <f t="shared" si="5"/>
        <v/>
      </c>
      <c r="AF53" s="239" t="str">
        <f t="shared" si="6"/>
        <v/>
      </c>
      <c r="AG53" s="243" t="str">
        <f t="shared" si="7"/>
        <v/>
      </c>
      <c r="AW53" s="396" t="str">
        <f t="shared" si="8"/>
        <v/>
      </c>
      <c r="AX53" s="396" t="str">
        <f t="shared" si="9"/>
        <v/>
      </c>
    </row>
    <row r="54" spans="1:50">
      <c r="A54" s="235" t="str">
        <f t="shared" si="11"/>
        <v/>
      </c>
      <c r="B54" s="219">
        <v>51</v>
      </c>
      <c r="C54" s="244" t="str">
        <f t="shared" si="10"/>
        <v/>
      </c>
      <c r="D54" s="244"/>
      <c r="E54" s="244"/>
      <c r="F54" s="244"/>
      <c r="G54" s="244"/>
      <c r="H54" s="220"/>
      <c r="I54" s="221"/>
      <c r="J54" s="221"/>
      <c r="K54" s="221"/>
      <c r="L54" s="221"/>
      <c r="M54" s="221"/>
      <c r="N54" s="221"/>
      <c r="O54" s="221"/>
      <c r="P54" s="221"/>
      <c r="Q54" s="221"/>
      <c r="R54" s="221"/>
      <c r="S54" s="221"/>
      <c r="T54" s="221"/>
      <c r="U54" s="221"/>
      <c r="V54" s="221"/>
      <c r="W54" s="221"/>
      <c r="X54" s="107"/>
      <c r="Y54" s="107"/>
      <c r="Z54" s="227" t="str">
        <f t="shared" si="1"/>
        <v/>
      </c>
      <c r="AB54" s="239" t="str">
        <f t="shared" si="2"/>
        <v/>
      </c>
      <c r="AC54" s="239" t="str">
        <f t="shared" si="3"/>
        <v/>
      </c>
      <c r="AD54" s="239" t="str">
        <f t="shared" si="4"/>
        <v/>
      </c>
      <c r="AE54" s="239" t="str">
        <f t="shared" si="5"/>
        <v/>
      </c>
      <c r="AF54" s="239" t="str">
        <f t="shared" si="6"/>
        <v/>
      </c>
      <c r="AG54" s="243" t="str">
        <f t="shared" si="7"/>
        <v/>
      </c>
      <c r="AW54" s="396" t="str">
        <f t="shared" si="8"/>
        <v/>
      </c>
      <c r="AX54" s="396" t="str">
        <f t="shared" si="9"/>
        <v/>
      </c>
    </row>
    <row r="55" spans="1:50">
      <c r="A55" s="235" t="str">
        <f t="shared" si="11"/>
        <v/>
      </c>
      <c r="B55" s="219">
        <v>52</v>
      </c>
      <c r="C55" s="244" t="str">
        <f t="shared" si="10"/>
        <v/>
      </c>
      <c r="D55" s="244"/>
      <c r="E55" s="244"/>
      <c r="F55" s="244"/>
      <c r="G55" s="244"/>
      <c r="H55" s="220"/>
      <c r="I55" s="221"/>
      <c r="J55" s="221"/>
      <c r="K55" s="221"/>
      <c r="L55" s="221"/>
      <c r="M55" s="221"/>
      <c r="N55" s="221"/>
      <c r="O55" s="221"/>
      <c r="P55" s="221"/>
      <c r="Q55" s="221"/>
      <c r="R55" s="221"/>
      <c r="S55" s="221"/>
      <c r="T55" s="221"/>
      <c r="U55" s="221"/>
      <c r="V55" s="221"/>
      <c r="W55" s="221"/>
      <c r="X55" s="107"/>
      <c r="Y55" s="107"/>
      <c r="Z55" s="227" t="str">
        <f t="shared" si="1"/>
        <v/>
      </c>
      <c r="AB55" s="239" t="str">
        <f t="shared" si="2"/>
        <v/>
      </c>
      <c r="AC55" s="239" t="str">
        <f t="shared" si="3"/>
        <v/>
      </c>
      <c r="AD55" s="239" t="str">
        <f t="shared" si="4"/>
        <v/>
      </c>
      <c r="AE55" s="239" t="str">
        <f t="shared" si="5"/>
        <v/>
      </c>
      <c r="AF55" s="239" t="str">
        <f t="shared" si="6"/>
        <v/>
      </c>
      <c r="AG55" s="243" t="str">
        <f t="shared" si="7"/>
        <v/>
      </c>
      <c r="AW55" s="396" t="str">
        <f t="shared" si="8"/>
        <v/>
      </c>
      <c r="AX55" s="396" t="str">
        <f t="shared" si="9"/>
        <v/>
      </c>
    </row>
    <row r="56" spans="1:50">
      <c r="A56" s="235" t="str">
        <f t="shared" si="11"/>
        <v/>
      </c>
      <c r="B56" s="219">
        <v>53</v>
      </c>
      <c r="C56" s="244" t="str">
        <f t="shared" si="10"/>
        <v/>
      </c>
      <c r="D56" s="244"/>
      <c r="E56" s="244"/>
      <c r="F56" s="244"/>
      <c r="G56" s="244"/>
      <c r="H56" s="220"/>
      <c r="I56" s="221"/>
      <c r="J56" s="221"/>
      <c r="K56" s="221"/>
      <c r="L56" s="221"/>
      <c r="M56" s="221"/>
      <c r="N56" s="221"/>
      <c r="O56" s="221"/>
      <c r="P56" s="221"/>
      <c r="Q56" s="221"/>
      <c r="R56" s="221"/>
      <c r="S56" s="221"/>
      <c r="T56" s="221"/>
      <c r="U56" s="221"/>
      <c r="V56" s="221"/>
      <c r="W56" s="221"/>
      <c r="X56" s="107"/>
      <c r="Y56" s="107"/>
      <c r="Z56" s="227" t="str">
        <f t="shared" si="1"/>
        <v/>
      </c>
      <c r="AB56" s="239" t="str">
        <f t="shared" si="2"/>
        <v/>
      </c>
      <c r="AC56" s="239" t="str">
        <f t="shared" si="3"/>
        <v/>
      </c>
      <c r="AD56" s="239" t="str">
        <f t="shared" si="4"/>
        <v/>
      </c>
      <c r="AE56" s="239" t="str">
        <f t="shared" si="5"/>
        <v/>
      </c>
      <c r="AF56" s="239" t="str">
        <f t="shared" si="6"/>
        <v/>
      </c>
      <c r="AG56" s="243" t="str">
        <f t="shared" si="7"/>
        <v/>
      </c>
      <c r="AW56" s="396" t="str">
        <f t="shared" si="8"/>
        <v/>
      </c>
      <c r="AX56" s="396" t="str">
        <f t="shared" si="9"/>
        <v/>
      </c>
    </row>
    <row r="57" spans="1:50">
      <c r="A57" s="235" t="str">
        <f t="shared" si="11"/>
        <v/>
      </c>
      <c r="B57" s="219">
        <v>54</v>
      </c>
      <c r="C57" s="244" t="str">
        <f t="shared" si="10"/>
        <v/>
      </c>
      <c r="D57" s="244"/>
      <c r="E57" s="244"/>
      <c r="F57" s="244"/>
      <c r="G57" s="244"/>
      <c r="H57" s="220"/>
      <c r="I57" s="221"/>
      <c r="J57" s="221"/>
      <c r="K57" s="221"/>
      <c r="L57" s="221"/>
      <c r="M57" s="221"/>
      <c r="N57" s="221"/>
      <c r="O57" s="221"/>
      <c r="P57" s="221"/>
      <c r="Q57" s="221"/>
      <c r="R57" s="221"/>
      <c r="S57" s="221"/>
      <c r="T57" s="221"/>
      <c r="U57" s="221"/>
      <c r="V57" s="221"/>
      <c r="W57" s="221"/>
      <c r="X57" s="107"/>
      <c r="Y57" s="107"/>
      <c r="Z57" s="227" t="str">
        <f t="shared" si="1"/>
        <v/>
      </c>
      <c r="AB57" s="239" t="str">
        <f t="shared" si="2"/>
        <v/>
      </c>
      <c r="AC57" s="239" t="str">
        <f t="shared" si="3"/>
        <v/>
      </c>
      <c r="AD57" s="239" t="str">
        <f t="shared" si="4"/>
        <v/>
      </c>
      <c r="AE57" s="239" t="str">
        <f t="shared" si="5"/>
        <v/>
      </c>
      <c r="AF57" s="239" t="str">
        <f t="shared" si="6"/>
        <v/>
      </c>
      <c r="AG57" s="243" t="str">
        <f t="shared" si="7"/>
        <v/>
      </c>
      <c r="AW57" s="396" t="str">
        <f t="shared" si="8"/>
        <v/>
      </c>
      <c r="AX57" s="396" t="str">
        <f t="shared" si="9"/>
        <v/>
      </c>
    </row>
    <row r="58" spans="1:50">
      <c r="A58" s="235" t="str">
        <f t="shared" si="11"/>
        <v/>
      </c>
      <c r="B58" s="219">
        <v>55</v>
      </c>
      <c r="C58" s="244" t="str">
        <f t="shared" si="10"/>
        <v/>
      </c>
      <c r="D58" s="244"/>
      <c r="E58" s="244"/>
      <c r="F58" s="244"/>
      <c r="G58" s="244"/>
      <c r="H58" s="220"/>
      <c r="I58" s="221"/>
      <c r="J58" s="221"/>
      <c r="K58" s="221"/>
      <c r="L58" s="221"/>
      <c r="M58" s="221"/>
      <c r="N58" s="221"/>
      <c r="O58" s="221"/>
      <c r="P58" s="221"/>
      <c r="Q58" s="221"/>
      <c r="R58" s="221"/>
      <c r="S58" s="221"/>
      <c r="T58" s="221"/>
      <c r="U58" s="221"/>
      <c r="V58" s="221"/>
      <c r="W58" s="221"/>
      <c r="X58" s="107"/>
      <c r="Y58" s="107"/>
      <c r="Z58" s="227" t="str">
        <f t="shared" si="1"/>
        <v/>
      </c>
      <c r="AB58" s="239" t="str">
        <f t="shared" si="2"/>
        <v/>
      </c>
      <c r="AC58" s="239" t="str">
        <f t="shared" si="3"/>
        <v/>
      </c>
      <c r="AD58" s="239" t="str">
        <f t="shared" si="4"/>
        <v/>
      </c>
      <c r="AE58" s="239" t="str">
        <f t="shared" si="5"/>
        <v/>
      </c>
      <c r="AF58" s="239" t="str">
        <f t="shared" si="6"/>
        <v/>
      </c>
      <c r="AG58" s="243" t="str">
        <f t="shared" si="7"/>
        <v/>
      </c>
      <c r="AW58" s="396" t="str">
        <f t="shared" si="8"/>
        <v/>
      </c>
      <c r="AX58" s="396" t="str">
        <f t="shared" si="9"/>
        <v/>
      </c>
    </row>
    <row r="59" spans="1:50">
      <c r="A59" s="235" t="str">
        <f t="shared" si="11"/>
        <v/>
      </c>
      <c r="B59" s="219">
        <v>56</v>
      </c>
      <c r="C59" s="244" t="str">
        <f t="shared" si="10"/>
        <v/>
      </c>
      <c r="D59" s="244"/>
      <c r="E59" s="244"/>
      <c r="F59" s="244"/>
      <c r="G59" s="244"/>
      <c r="H59" s="220"/>
      <c r="I59" s="221"/>
      <c r="J59" s="221"/>
      <c r="K59" s="221"/>
      <c r="L59" s="221"/>
      <c r="M59" s="221"/>
      <c r="N59" s="221"/>
      <c r="O59" s="221"/>
      <c r="P59" s="221"/>
      <c r="Q59" s="221"/>
      <c r="R59" s="221"/>
      <c r="S59" s="221"/>
      <c r="T59" s="221"/>
      <c r="U59" s="221"/>
      <c r="V59" s="221"/>
      <c r="W59" s="221"/>
      <c r="X59" s="220"/>
      <c r="Y59" s="107"/>
      <c r="Z59" s="227" t="str">
        <f t="shared" si="1"/>
        <v/>
      </c>
      <c r="AB59" s="239" t="str">
        <f t="shared" si="2"/>
        <v/>
      </c>
      <c r="AC59" s="239" t="str">
        <f t="shared" si="3"/>
        <v/>
      </c>
      <c r="AD59" s="239" t="str">
        <f t="shared" si="4"/>
        <v/>
      </c>
      <c r="AE59" s="239" t="str">
        <f t="shared" si="5"/>
        <v/>
      </c>
      <c r="AF59" s="239" t="str">
        <f t="shared" si="6"/>
        <v/>
      </c>
      <c r="AG59" s="243" t="str">
        <f t="shared" si="7"/>
        <v/>
      </c>
      <c r="AW59" s="396" t="str">
        <f t="shared" si="8"/>
        <v/>
      </c>
      <c r="AX59" s="396" t="str">
        <f t="shared" si="9"/>
        <v/>
      </c>
    </row>
    <row r="60" spans="1:50">
      <c r="A60" s="235" t="str">
        <f t="shared" si="11"/>
        <v/>
      </c>
      <c r="B60" s="219">
        <v>57</v>
      </c>
      <c r="C60" s="244" t="str">
        <f t="shared" si="10"/>
        <v/>
      </c>
      <c r="D60" s="244"/>
      <c r="E60" s="244"/>
      <c r="F60" s="244"/>
      <c r="G60" s="244"/>
      <c r="H60" s="220"/>
      <c r="I60" s="221"/>
      <c r="J60" s="221"/>
      <c r="K60" s="221"/>
      <c r="L60" s="221"/>
      <c r="M60" s="221"/>
      <c r="N60" s="221"/>
      <c r="O60" s="221"/>
      <c r="P60" s="221"/>
      <c r="Q60" s="221"/>
      <c r="R60" s="221"/>
      <c r="S60" s="221"/>
      <c r="T60" s="221"/>
      <c r="U60" s="221"/>
      <c r="V60" s="221"/>
      <c r="W60" s="221"/>
      <c r="X60" s="220"/>
      <c r="Y60" s="107"/>
      <c r="Z60" s="227" t="str">
        <f t="shared" si="1"/>
        <v/>
      </c>
      <c r="AB60" s="239" t="str">
        <f t="shared" si="2"/>
        <v/>
      </c>
      <c r="AC60" s="239" t="str">
        <f t="shared" si="3"/>
        <v/>
      </c>
      <c r="AD60" s="239" t="str">
        <f t="shared" si="4"/>
        <v/>
      </c>
      <c r="AE60" s="239" t="str">
        <f t="shared" si="5"/>
        <v/>
      </c>
      <c r="AF60" s="239" t="str">
        <f t="shared" si="6"/>
        <v/>
      </c>
      <c r="AG60" s="243" t="str">
        <f t="shared" si="7"/>
        <v/>
      </c>
      <c r="AW60" s="396" t="str">
        <f t="shared" si="8"/>
        <v/>
      </c>
      <c r="AX60" s="396" t="str">
        <f t="shared" si="9"/>
        <v/>
      </c>
    </row>
    <row r="61" spans="1:50">
      <c r="A61" s="235" t="str">
        <f t="shared" si="11"/>
        <v/>
      </c>
      <c r="B61" s="219">
        <v>58</v>
      </c>
      <c r="C61" s="244" t="str">
        <f t="shared" si="10"/>
        <v/>
      </c>
      <c r="D61" s="244"/>
      <c r="E61" s="244"/>
      <c r="F61" s="244"/>
      <c r="G61" s="244"/>
      <c r="H61" s="220"/>
      <c r="I61" s="221"/>
      <c r="J61" s="221"/>
      <c r="K61" s="221"/>
      <c r="L61" s="221"/>
      <c r="M61" s="221"/>
      <c r="N61" s="221"/>
      <c r="O61" s="221"/>
      <c r="P61" s="221"/>
      <c r="Q61" s="221"/>
      <c r="R61" s="221"/>
      <c r="S61" s="221"/>
      <c r="T61" s="221"/>
      <c r="U61" s="221"/>
      <c r="V61" s="221"/>
      <c r="W61" s="221"/>
      <c r="X61" s="220"/>
      <c r="Y61" s="107"/>
      <c r="Z61" s="227" t="str">
        <f t="shared" si="1"/>
        <v/>
      </c>
      <c r="AB61" s="239" t="str">
        <f t="shared" si="2"/>
        <v/>
      </c>
      <c r="AC61" s="239" t="str">
        <f t="shared" si="3"/>
        <v/>
      </c>
      <c r="AD61" s="239" t="str">
        <f t="shared" si="4"/>
        <v/>
      </c>
      <c r="AE61" s="239" t="str">
        <f t="shared" si="5"/>
        <v/>
      </c>
      <c r="AF61" s="239" t="str">
        <f t="shared" si="6"/>
        <v/>
      </c>
      <c r="AG61" s="243" t="str">
        <f t="shared" si="7"/>
        <v/>
      </c>
      <c r="AW61" s="396" t="str">
        <f t="shared" si="8"/>
        <v/>
      </c>
      <c r="AX61" s="396" t="str">
        <f t="shared" si="9"/>
        <v/>
      </c>
    </row>
    <row r="62" spans="1:50">
      <c r="A62" s="235" t="str">
        <f t="shared" si="11"/>
        <v/>
      </c>
      <c r="B62" s="219">
        <v>59</v>
      </c>
      <c r="C62" s="244" t="str">
        <f t="shared" si="10"/>
        <v/>
      </c>
      <c r="D62" s="244"/>
      <c r="E62" s="244"/>
      <c r="F62" s="244"/>
      <c r="G62" s="244"/>
      <c r="H62" s="220"/>
      <c r="I62" s="221"/>
      <c r="J62" s="221"/>
      <c r="K62" s="221"/>
      <c r="L62" s="221"/>
      <c r="M62" s="221"/>
      <c r="N62" s="221"/>
      <c r="O62" s="221"/>
      <c r="P62" s="221"/>
      <c r="Q62" s="221"/>
      <c r="R62" s="221"/>
      <c r="S62" s="221"/>
      <c r="T62" s="221"/>
      <c r="U62" s="221"/>
      <c r="V62" s="221"/>
      <c r="W62" s="221"/>
      <c r="X62" s="107"/>
      <c r="Y62" s="107"/>
      <c r="Z62" s="227" t="str">
        <f t="shared" si="1"/>
        <v/>
      </c>
      <c r="AB62" s="239" t="str">
        <f t="shared" si="2"/>
        <v/>
      </c>
      <c r="AC62" s="239" t="str">
        <f t="shared" si="3"/>
        <v/>
      </c>
      <c r="AD62" s="239" t="str">
        <f t="shared" si="4"/>
        <v/>
      </c>
      <c r="AE62" s="239" t="str">
        <f t="shared" si="5"/>
        <v/>
      </c>
      <c r="AF62" s="239" t="str">
        <f t="shared" si="6"/>
        <v/>
      </c>
      <c r="AG62" s="243" t="str">
        <f t="shared" si="7"/>
        <v/>
      </c>
      <c r="AW62" s="396" t="str">
        <f t="shared" si="8"/>
        <v/>
      </c>
      <c r="AX62" s="396" t="str">
        <f t="shared" si="9"/>
        <v/>
      </c>
    </row>
    <row r="63" spans="1:50">
      <c r="A63" s="235" t="str">
        <f t="shared" si="11"/>
        <v/>
      </c>
      <c r="B63" s="219">
        <v>60</v>
      </c>
      <c r="C63" s="244" t="str">
        <f t="shared" si="10"/>
        <v/>
      </c>
      <c r="D63" s="244"/>
      <c r="E63" s="244"/>
      <c r="F63" s="244"/>
      <c r="G63" s="244"/>
      <c r="H63" s="220"/>
      <c r="I63" s="221"/>
      <c r="J63" s="221"/>
      <c r="K63" s="221"/>
      <c r="L63" s="221"/>
      <c r="M63" s="221"/>
      <c r="N63" s="221"/>
      <c r="O63" s="221"/>
      <c r="P63" s="221"/>
      <c r="Q63" s="221"/>
      <c r="R63" s="221"/>
      <c r="S63" s="221"/>
      <c r="T63" s="221"/>
      <c r="U63" s="221"/>
      <c r="V63" s="221"/>
      <c r="W63" s="221"/>
      <c r="X63" s="107"/>
      <c r="Y63" s="107"/>
      <c r="Z63" s="227" t="str">
        <f t="shared" si="1"/>
        <v/>
      </c>
      <c r="AB63" s="239" t="str">
        <f t="shared" si="2"/>
        <v/>
      </c>
      <c r="AC63" s="239" t="str">
        <f t="shared" si="3"/>
        <v/>
      </c>
      <c r="AD63" s="239" t="str">
        <f t="shared" si="4"/>
        <v/>
      </c>
      <c r="AE63" s="239" t="str">
        <f t="shared" si="5"/>
        <v/>
      </c>
      <c r="AF63" s="239" t="str">
        <f t="shared" si="6"/>
        <v/>
      </c>
      <c r="AG63" s="243" t="str">
        <f t="shared" si="7"/>
        <v/>
      </c>
      <c r="AW63" s="396" t="str">
        <f t="shared" si="8"/>
        <v/>
      </c>
      <c r="AX63" s="396" t="str">
        <f t="shared" si="9"/>
        <v/>
      </c>
    </row>
    <row r="64" spans="1:50">
      <c r="A64" s="235" t="str">
        <f t="shared" si="11"/>
        <v/>
      </c>
      <c r="B64" s="219">
        <v>61</v>
      </c>
      <c r="C64" s="244" t="str">
        <f t="shared" si="10"/>
        <v/>
      </c>
      <c r="D64" s="244"/>
      <c r="E64" s="244"/>
      <c r="F64" s="244"/>
      <c r="G64" s="244"/>
      <c r="H64" s="220"/>
      <c r="I64" s="221"/>
      <c r="J64" s="221"/>
      <c r="K64" s="221"/>
      <c r="L64" s="221"/>
      <c r="M64" s="221"/>
      <c r="N64" s="221"/>
      <c r="O64" s="221"/>
      <c r="P64" s="221"/>
      <c r="Q64" s="221"/>
      <c r="R64" s="221"/>
      <c r="S64" s="221"/>
      <c r="T64" s="221"/>
      <c r="U64" s="221"/>
      <c r="V64" s="221"/>
      <c r="W64" s="221"/>
      <c r="X64" s="107"/>
      <c r="Y64" s="107"/>
      <c r="Z64" s="227" t="str">
        <f t="shared" si="1"/>
        <v/>
      </c>
      <c r="AB64" s="239" t="str">
        <f t="shared" si="2"/>
        <v/>
      </c>
      <c r="AC64" s="239" t="str">
        <f t="shared" si="3"/>
        <v/>
      </c>
      <c r="AD64" s="239" t="str">
        <f t="shared" si="4"/>
        <v/>
      </c>
      <c r="AE64" s="239" t="str">
        <f t="shared" si="5"/>
        <v/>
      </c>
      <c r="AF64" s="239" t="str">
        <f t="shared" si="6"/>
        <v/>
      </c>
      <c r="AG64" s="243" t="str">
        <f t="shared" si="7"/>
        <v/>
      </c>
      <c r="AW64" s="396" t="str">
        <f t="shared" si="8"/>
        <v/>
      </c>
      <c r="AX64" s="396" t="str">
        <f t="shared" si="9"/>
        <v/>
      </c>
    </row>
    <row r="65" spans="1:50">
      <c r="A65" s="235" t="str">
        <f t="shared" si="11"/>
        <v/>
      </c>
      <c r="B65" s="219">
        <v>62</v>
      </c>
      <c r="C65" s="244" t="str">
        <f t="shared" si="10"/>
        <v/>
      </c>
      <c r="D65" s="244"/>
      <c r="E65" s="244"/>
      <c r="F65" s="244"/>
      <c r="G65" s="244"/>
      <c r="H65" s="220"/>
      <c r="I65" s="221"/>
      <c r="J65" s="221"/>
      <c r="K65" s="221"/>
      <c r="L65" s="221"/>
      <c r="M65" s="221"/>
      <c r="N65" s="221"/>
      <c r="O65" s="221"/>
      <c r="P65" s="221"/>
      <c r="Q65" s="221"/>
      <c r="R65" s="221"/>
      <c r="S65" s="221"/>
      <c r="T65" s="221"/>
      <c r="U65" s="221"/>
      <c r="V65" s="221"/>
      <c r="W65" s="221"/>
      <c r="X65" s="107"/>
      <c r="Y65" s="107"/>
      <c r="Z65" s="227" t="str">
        <f t="shared" si="1"/>
        <v/>
      </c>
      <c r="AB65" s="239" t="str">
        <f t="shared" si="2"/>
        <v/>
      </c>
      <c r="AC65" s="239" t="str">
        <f t="shared" si="3"/>
        <v/>
      </c>
      <c r="AD65" s="239" t="str">
        <f t="shared" si="4"/>
        <v/>
      </c>
      <c r="AE65" s="239" t="str">
        <f t="shared" si="5"/>
        <v/>
      </c>
      <c r="AF65" s="239" t="str">
        <f t="shared" si="6"/>
        <v/>
      </c>
      <c r="AG65" s="243" t="str">
        <f t="shared" si="7"/>
        <v/>
      </c>
      <c r="AW65" s="396" t="str">
        <f t="shared" si="8"/>
        <v/>
      </c>
      <c r="AX65" s="396" t="str">
        <f t="shared" si="9"/>
        <v/>
      </c>
    </row>
    <row r="66" spans="1:50">
      <c r="A66" s="235" t="str">
        <f t="shared" si="11"/>
        <v/>
      </c>
      <c r="B66" s="219">
        <v>63</v>
      </c>
      <c r="C66" s="244" t="str">
        <f t="shared" si="10"/>
        <v/>
      </c>
      <c r="D66" s="244"/>
      <c r="E66" s="244"/>
      <c r="F66" s="244"/>
      <c r="G66" s="244"/>
      <c r="H66" s="220"/>
      <c r="I66" s="221"/>
      <c r="J66" s="221"/>
      <c r="K66" s="221"/>
      <c r="L66" s="221"/>
      <c r="M66" s="221"/>
      <c r="N66" s="221"/>
      <c r="O66" s="221"/>
      <c r="P66" s="221"/>
      <c r="Q66" s="221"/>
      <c r="R66" s="221"/>
      <c r="S66" s="221"/>
      <c r="T66" s="221"/>
      <c r="U66" s="221"/>
      <c r="V66" s="221"/>
      <c r="W66" s="221"/>
      <c r="X66" s="107"/>
      <c r="Y66" s="107"/>
      <c r="Z66" s="227" t="str">
        <f t="shared" si="1"/>
        <v/>
      </c>
      <c r="AB66" s="239" t="str">
        <f t="shared" si="2"/>
        <v/>
      </c>
      <c r="AC66" s="239" t="str">
        <f t="shared" si="3"/>
        <v/>
      </c>
      <c r="AD66" s="239" t="str">
        <f t="shared" si="4"/>
        <v/>
      </c>
      <c r="AE66" s="239" t="str">
        <f t="shared" si="5"/>
        <v/>
      </c>
      <c r="AF66" s="239" t="str">
        <f t="shared" si="6"/>
        <v/>
      </c>
      <c r="AG66" s="243" t="str">
        <f t="shared" si="7"/>
        <v/>
      </c>
      <c r="AW66" s="396" t="str">
        <f t="shared" si="8"/>
        <v/>
      </c>
      <c r="AX66" s="396" t="str">
        <f t="shared" si="9"/>
        <v/>
      </c>
    </row>
    <row r="67" spans="1:50">
      <c r="A67" s="235" t="str">
        <f t="shared" si="11"/>
        <v/>
      </c>
      <c r="B67" s="219">
        <v>64</v>
      </c>
      <c r="C67" s="244" t="str">
        <f t="shared" si="10"/>
        <v/>
      </c>
      <c r="D67" s="244"/>
      <c r="E67" s="244"/>
      <c r="F67" s="244"/>
      <c r="G67" s="244"/>
      <c r="H67" s="220"/>
      <c r="I67" s="221"/>
      <c r="J67" s="221"/>
      <c r="K67" s="221"/>
      <c r="L67" s="221"/>
      <c r="M67" s="221"/>
      <c r="N67" s="221"/>
      <c r="O67" s="221"/>
      <c r="P67" s="221"/>
      <c r="Q67" s="221"/>
      <c r="R67" s="221"/>
      <c r="S67" s="221"/>
      <c r="T67" s="221"/>
      <c r="U67" s="221"/>
      <c r="V67" s="221"/>
      <c r="W67" s="221"/>
      <c r="X67" s="107"/>
      <c r="Y67" s="107"/>
      <c r="Z67" s="227" t="str">
        <f t="shared" si="1"/>
        <v/>
      </c>
      <c r="AB67" s="239" t="str">
        <f t="shared" si="2"/>
        <v/>
      </c>
      <c r="AC67" s="239" t="str">
        <f t="shared" si="3"/>
        <v/>
      </c>
      <c r="AD67" s="239" t="str">
        <f t="shared" si="4"/>
        <v/>
      </c>
      <c r="AE67" s="239" t="str">
        <f t="shared" si="5"/>
        <v/>
      </c>
      <c r="AF67" s="239" t="str">
        <f t="shared" si="6"/>
        <v/>
      </c>
      <c r="AG67" s="243" t="str">
        <f t="shared" si="7"/>
        <v/>
      </c>
      <c r="AW67" s="396" t="str">
        <f t="shared" si="8"/>
        <v/>
      </c>
      <c r="AX67" s="396" t="str">
        <f t="shared" si="9"/>
        <v/>
      </c>
    </row>
    <row r="68" spans="1:50">
      <c r="A68" s="235" t="str">
        <f t="shared" ref="A68:A102" si="12">IF(G68="","",AF68+LEN(E68)+LEN(F68)&amp;""&amp;"bp"&amp;" ("&amp;AG68&amp;""&amp;"AA)")</f>
        <v/>
      </c>
      <c r="B68" s="219">
        <v>65</v>
      </c>
      <c r="C68" s="244" t="str">
        <f t="shared" si="10"/>
        <v/>
      </c>
      <c r="D68" s="244"/>
      <c r="E68" s="244"/>
      <c r="F68" s="244"/>
      <c r="G68" s="244"/>
      <c r="H68" s="220"/>
      <c r="I68" s="221"/>
      <c r="J68" s="221"/>
      <c r="K68" s="221"/>
      <c r="L68" s="221"/>
      <c r="M68" s="221"/>
      <c r="N68" s="221"/>
      <c r="O68" s="221"/>
      <c r="P68" s="221"/>
      <c r="Q68" s="221"/>
      <c r="R68" s="221"/>
      <c r="S68" s="221"/>
      <c r="T68" s="221"/>
      <c r="U68" s="221"/>
      <c r="V68" s="221"/>
      <c r="W68" s="221"/>
      <c r="X68" s="107"/>
      <c r="Y68" s="107"/>
      <c r="Z68" s="227" t="str">
        <f t="shared" si="1"/>
        <v/>
      </c>
      <c r="AB68" s="239" t="str">
        <f t="shared" si="2"/>
        <v/>
      </c>
      <c r="AC68" s="239" t="str">
        <f t="shared" si="3"/>
        <v/>
      </c>
      <c r="AD68" s="239" t="str">
        <f t="shared" si="4"/>
        <v/>
      </c>
      <c r="AE68" s="239" t="str">
        <f t="shared" si="5"/>
        <v/>
      </c>
      <c r="AF68" s="239" t="str">
        <f t="shared" si="6"/>
        <v/>
      </c>
      <c r="AG68" s="243" t="str">
        <f t="shared" si="7"/>
        <v/>
      </c>
      <c r="AW68" s="396" t="str">
        <f t="shared" si="8"/>
        <v/>
      </c>
      <c r="AX68" s="396" t="str">
        <f t="shared" si="9"/>
        <v/>
      </c>
    </row>
    <row r="69" spans="1:50">
      <c r="A69" s="235" t="str">
        <f t="shared" si="12"/>
        <v/>
      </c>
      <c r="B69" s="219">
        <v>66</v>
      </c>
      <c r="C69" s="244" t="str">
        <f t="shared" si="10"/>
        <v/>
      </c>
      <c r="D69" s="244"/>
      <c r="E69" s="244"/>
      <c r="F69" s="244"/>
      <c r="G69" s="244"/>
      <c r="H69" s="220"/>
      <c r="I69" s="221"/>
      <c r="J69" s="221"/>
      <c r="K69" s="221"/>
      <c r="L69" s="221"/>
      <c r="M69" s="221"/>
      <c r="N69" s="221"/>
      <c r="O69" s="221"/>
      <c r="P69" s="221"/>
      <c r="Q69" s="221"/>
      <c r="R69" s="221"/>
      <c r="S69" s="221"/>
      <c r="T69" s="221"/>
      <c r="U69" s="221"/>
      <c r="V69" s="221"/>
      <c r="W69" s="221"/>
      <c r="X69" s="107"/>
      <c r="Y69" s="107"/>
      <c r="Z69" s="227" t="str">
        <f t="shared" ref="Z69:Z102" si="13">IF(AB69="","",IF(AC69=AD69,"DNA","AA"))</f>
        <v/>
      </c>
      <c r="AB69" s="239" t="str">
        <f t="shared" ref="AB69:AB102" si="14">SUBSTITUTE(UPPER(G69)," ","")</f>
        <v/>
      </c>
      <c r="AC69" s="239" t="str">
        <f t="shared" ref="AC69:AC102" si="15">IF(AB69="","",LEN(AB69))</f>
        <v/>
      </c>
      <c r="AD69" s="239" t="str">
        <f t="shared" ref="AD69:AD102" si="16">IF(AB69="","",LEN(SUBSTITUTE(SUBSTITUTE(SUBSTITUTE(SUBSTITUTE(SUBSTITUTE(SUBSTITUTE(SUBSTITUTE(SUBSTITUTE(SUBSTITUTE(SUBSTITUTE(SUBSTITUTE(SUBSTITUTE(SUBSTITUTE(SUBSTITUTE(SUBSTITUTE(SUBSTITUTE(SUBSTITUTE(AB69,"I",""),"M",""),"V",""),"S",""),"P","")," ",""),"Y",""),"Q",""),"H",""),"N",""),"K",""),"D",""),"E",""),"R",""),"S",""),"W",""),"L","")))</f>
        <v/>
      </c>
      <c r="AE69" s="239" t="str">
        <f t="shared" ref="AE69:AE102" si="17">IF(AB69="","",Z69)</f>
        <v/>
      </c>
      <c r="AF69" s="239" t="str">
        <f t="shared" ref="AF69:AF102" si="18">IF(AE69="DNA",AC69,IF(AE69="AA",AC69*3,""))</f>
        <v/>
      </c>
      <c r="AG69" s="243" t="str">
        <f t="shared" ref="AG69:AG102" si="19">IF(AE69="DNA",ROUND(AC69/3,1),
IF(AE69="AA",AC69,""))</f>
        <v/>
      </c>
      <c r="AW69" s="396" t="str">
        <f t="shared" ref="AW69:AW102" si="20">IF(D69="","",D69)</f>
        <v/>
      </c>
      <c r="AX69" s="396" t="str">
        <f t="shared" ref="AX69:AX102" si="21">E69&amp;AB69&amp;F69</f>
        <v/>
      </c>
    </row>
    <row r="70" spans="1:50">
      <c r="A70" s="235" t="str">
        <f t="shared" si="12"/>
        <v/>
      </c>
      <c r="B70" s="219">
        <v>67</v>
      </c>
      <c r="C70" s="244" t="str">
        <f t="shared" ref="C70:C102" si="22">IF(D70="","",C69)</f>
        <v/>
      </c>
      <c r="D70" s="244"/>
      <c r="E70" s="244"/>
      <c r="F70" s="244"/>
      <c r="G70" s="244"/>
      <c r="H70" s="220"/>
      <c r="I70" s="221"/>
      <c r="J70" s="221"/>
      <c r="K70" s="221"/>
      <c r="L70" s="221"/>
      <c r="M70" s="221"/>
      <c r="N70" s="221"/>
      <c r="O70" s="221"/>
      <c r="P70" s="221"/>
      <c r="Q70" s="221"/>
      <c r="R70" s="221"/>
      <c r="S70" s="221"/>
      <c r="T70" s="221"/>
      <c r="U70" s="221"/>
      <c r="V70" s="221"/>
      <c r="W70" s="221"/>
      <c r="X70" s="107"/>
      <c r="Y70" s="107"/>
      <c r="Z70" s="227" t="str">
        <f t="shared" si="13"/>
        <v/>
      </c>
      <c r="AB70" s="239" t="str">
        <f t="shared" si="14"/>
        <v/>
      </c>
      <c r="AC70" s="239" t="str">
        <f t="shared" si="15"/>
        <v/>
      </c>
      <c r="AD70" s="239" t="str">
        <f t="shared" si="16"/>
        <v/>
      </c>
      <c r="AE70" s="239" t="str">
        <f t="shared" si="17"/>
        <v/>
      </c>
      <c r="AF70" s="239" t="str">
        <f t="shared" si="18"/>
        <v/>
      </c>
      <c r="AG70" s="243" t="str">
        <f t="shared" si="19"/>
        <v/>
      </c>
      <c r="AW70" s="396" t="str">
        <f t="shared" si="20"/>
        <v/>
      </c>
      <c r="AX70" s="396" t="str">
        <f t="shared" si="21"/>
        <v/>
      </c>
    </row>
    <row r="71" spans="1:50">
      <c r="A71" s="235" t="str">
        <f t="shared" si="12"/>
        <v/>
      </c>
      <c r="B71" s="219">
        <v>68</v>
      </c>
      <c r="C71" s="244" t="str">
        <f t="shared" si="22"/>
        <v/>
      </c>
      <c r="D71" s="244"/>
      <c r="E71" s="244"/>
      <c r="F71" s="244"/>
      <c r="G71" s="244"/>
      <c r="H71" s="220"/>
      <c r="I71" s="221"/>
      <c r="J71" s="221"/>
      <c r="K71" s="221"/>
      <c r="L71" s="221"/>
      <c r="M71" s="221"/>
      <c r="N71" s="221"/>
      <c r="O71" s="221"/>
      <c r="P71" s="221"/>
      <c r="Q71" s="221"/>
      <c r="R71" s="221"/>
      <c r="S71" s="221"/>
      <c r="T71" s="221"/>
      <c r="U71" s="221"/>
      <c r="V71" s="221"/>
      <c r="W71" s="221"/>
      <c r="X71" s="107"/>
      <c r="Y71" s="107"/>
      <c r="Z71" s="227" t="str">
        <f t="shared" si="13"/>
        <v/>
      </c>
      <c r="AB71" s="239" t="str">
        <f t="shared" si="14"/>
        <v/>
      </c>
      <c r="AC71" s="239" t="str">
        <f t="shared" si="15"/>
        <v/>
      </c>
      <c r="AD71" s="239" t="str">
        <f t="shared" si="16"/>
        <v/>
      </c>
      <c r="AE71" s="239" t="str">
        <f t="shared" si="17"/>
        <v/>
      </c>
      <c r="AF71" s="239" t="str">
        <f t="shared" si="18"/>
        <v/>
      </c>
      <c r="AG71" s="243" t="str">
        <f t="shared" si="19"/>
        <v/>
      </c>
      <c r="AW71" s="396" t="str">
        <f t="shared" si="20"/>
        <v/>
      </c>
      <c r="AX71" s="396" t="str">
        <f t="shared" si="21"/>
        <v/>
      </c>
    </row>
    <row r="72" spans="1:50">
      <c r="A72" s="235" t="str">
        <f t="shared" si="12"/>
        <v/>
      </c>
      <c r="B72" s="219">
        <v>69</v>
      </c>
      <c r="C72" s="244" t="str">
        <f t="shared" si="22"/>
        <v/>
      </c>
      <c r="D72" s="244"/>
      <c r="E72" s="244"/>
      <c r="F72" s="244"/>
      <c r="G72" s="244"/>
      <c r="H72" s="220"/>
      <c r="I72" s="221"/>
      <c r="J72" s="221"/>
      <c r="K72" s="221"/>
      <c r="L72" s="221"/>
      <c r="M72" s="221"/>
      <c r="N72" s="221"/>
      <c r="O72" s="221"/>
      <c r="P72" s="221"/>
      <c r="Q72" s="221"/>
      <c r="R72" s="221"/>
      <c r="S72" s="221"/>
      <c r="T72" s="221"/>
      <c r="U72" s="221"/>
      <c r="V72" s="221"/>
      <c r="W72" s="221"/>
      <c r="X72" s="107"/>
      <c r="Y72" s="107"/>
      <c r="Z72" s="227" t="str">
        <f t="shared" si="13"/>
        <v/>
      </c>
      <c r="AB72" s="239" t="str">
        <f t="shared" si="14"/>
        <v/>
      </c>
      <c r="AC72" s="239" t="str">
        <f t="shared" si="15"/>
        <v/>
      </c>
      <c r="AD72" s="239" t="str">
        <f t="shared" si="16"/>
        <v/>
      </c>
      <c r="AE72" s="239" t="str">
        <f t="shared" si="17"/>
        <v/>
      </c>
      <c r="AF72" s="239" t="str">
        <f t="shared" si="18"/>
        <v/>
      </c>
      <c r="AG72" s="243" t="str">
        <f t="shared" si="19"/>
        <v/>
      </c>
      <c r="AW72" s="396" t="str">
        <f t="shared" si="20"/>
        <v/>
      </c>
      <c r="AX72" s="396" t="str">
        <f t="shared" si="21"/>
        <v/>
      </c>
    </row>
    <row r="73" spans="1:50">
      <c r="A73" s="235" t="str">
        <f t="shared" si="12"/>
        <v/>
      </c>
      <c r="B73" s="219">
        <v>70</v>
      </c>
      <c r="C73" s="244" t="str">
        <f t="shared" si="22"/>
        <v/>
      </c>
      <c r="D73" s="244"/>
      <c r="E73" s="244"/>
      <c r="F73" s="244"/>
      <c r="G73" s="244"/>
      <c r="H73" s="220"/>
      <c r="I73" s="221"/>
      <c r="J73" s="221"/>
      <c r="K73" s="221"/>
      <c r="L73" s="221"/>
      <c r="M73" s="221"/>
      <c r="N73" s="221"/>
      <c r="O73" s="221"/>
      <c r="P73" s="221"/>
      <c r="Q73" s="221"/>
      <c r="R73" s="221"/>
      <c r="S73" s="221"/>
      <c r="T73" s="221"/>
      <c r="U73" s="221"/>
      <c r="V73" s="221"/>
      <c r="W73" s="221"/>
      <c r="X73" s="107"/>
      <c r="Y73" s="107"/>
      <c r="Z73" s="227" t="str">
        <f t="shared" si="13"/>
        <v/>
      </c>
      <c r="AB73" s="239" t="str">
        <f t="shared" si="14"/>
        <v/>
      </c>
      <c r="AC73" s="239" t="str">
        <f t="shared" si="15"/>
        <v/>
      </c>
      <c r="AD73" s="239" t="str">
        <f t="shared" si="16"/>
        <v/>
      </c>
      <c r="AE73" s="239" t="str">
        <f t="shared" si="17"/>
        <v/>
      </c>
      <c r="AF73" s="239" t="str">
        <f t="shared" si="18"/>
        <v/>
      </c>
      <c r="AG73" s="243" t="str">
        <f t="shared" si="19"/>
        <v/>
      </c>
      <c r="AW73" s="396" t="str">
        <f t="shared" si="20"/>
        <v/>
      </c>
      <c r="AX73" s="396" t="str">
        <f t="shared" si="21"/>
        <v/>
      </c>
    </row>
    <row r="74" spans="1:50">
      <c r="A74" s="235" t="str">
        <f t="shared" si="12"/>
        <v/>
      </c>
      <c r="B74" s="219">
        <v>71</v>
      </c>
      <c r="C74" s="244" t="str">
        <f t="shared" si="22"/>
        <v/>
      </c>
      <c r="D74" s="244"/>
      <c r="E74" s="244"/>
      <c r="F74" s="244"/>
      <c r="G74" s="244"/>
      <c r="H74" s="220"/>
      <c r="I74" s="221"/>
      <c r="J74" s="221"/>
      <c r="K74" s="221"/>
      <c r="L74" s="221"/>
      <c r="M74" s="221"/>
      <c r="N74" s="221"/>
      <c r="O74" s="221"/>
      <c r="P74" s="221"/>
      <c r="Q74" s="221"/>
      <c r="R74" s="221"/>
      <c r="S74" s="221"/>
      <c r="T74" s="221"/>
      <c r="U74" s="221"/>
      <c r="V74" s="221"/>
      <c r="W74" s="221"/>
      <c r="X74" s="107"/>
      <c r="Y74" s="107"/>
      <c r="Z74" s="227" t="str">
        <f t="shared" si="13"/>
        <v/>
      </c>
      <c r="AB74" s="239" t="str">
        <f t="shared" si="14"/>
        <v/>
      </c>
      <c r="AC74" s="239" t="str">
        <f t="shared" si="15"/>
        <v/>
      </c>
      <c r="AD74" s="239" t="str">
        <f t="shared" si="16"/>
        <v/>
      </c>
      <c r="AE74" s="239" t="str">
        <f t="shared" si="17"/>
        <v/>
      </c>
      <c r="AF74" s="239" t="str">
        <f t="shared" si="18"/>
        <v/>
      </c>
      <c r="AG74" s="243" t="str">
        <f t="shared" si="19"/>
        <v/>
      </c>
      <c r="AW74" s="396" t="str">
        <f t="shared" si="20"/>
        <v/>
      </c>
      <c r="AX74" s="396" t="str">
        <f t="shared" si="21"/>
        <v/>
      </c>
    </row>
    <row r="75" spans="1:50">
      <c r="A75" s="235" t="str">
        <f t="shared" si="12"/>
        <v/>
      </c>
      <c r="B75" s="219">
        <v>72</v>
      </c>
      <c r="C75" s="244" t="str">
        <f t="shared" si="22"/>
        <v/>
      </c>
      <c r="D75" s="244"/>
      <c r="E75" s="244"/>
      <c r="F75" s="244"/>
      <c r="G75" s="244"/>
      <c r="H75" s="220"/>
      <c r="I75" s="221"/>
      <c r="J75" s="221"/>
      <c r="K75" s="221"/>
      <c r="L75" s="221"/>
      <c r="M75" s="221"/>
      <c r="N75" s="221"/>
      <c r="O75" s="221"/>
      <c r="P75" s="221"/>
      <c r="Q75" s="221"/>
      <c r="R75" s="221"/>
      <c r="S75" s="221"/>
      <c r="T75" s="221"/>
      <c r="U75" s="221"/>
      <c r="V75" s="221"/>
      <c r="W75" s="221"/>
      <c r="X75" s="107"/>
      <c r="Y75" s="107"/>
      <c r="Z75" s="227" t="str">
        <f t="shared" si="13"/>
        <v/>
      </c>
      <c r="AB75" s="239" t="str">
        <f t="shared" si="14"/>
        <v/>
      </c>
      <c r="AC75" s="239" t="str">
        <f t="shared" si="15"/>
        <v/>
      </c>
      <c r="AD75" s="239" t="str">
        <f t="shared" si="16"/>
        <v/>
      </c>
      <c r="AE75" s="239" t="str">
        <f t="shared" si="17"/>
        <v/>
      </c>
      <c r="AF75" s="239" t="str">
        <f t="shared" si="18"/>
        <v/>
      </c>
      <c r="AG75" s="243" t="str">
        <f t="shared" si="19"/>
        <v/>
      </c>
      <c r="AW75" s="396" t="str">
        <f t="shared" si="20"/>
        <v/>
      </c>
      <c r="AX75" s="396" t="str">
        <f t="shared" si="21"/>
        <v/>
      </c>
    </row>
    <row r="76" spans="1:50">
      <c r="A76" s="235" t="str">
        <f t="shared" si="12"/>
        <v/>
      </c>
      <c r="B76" s="219">
        <v>73</v>
      </c>
      <c r="C76" s="244" t="str">
        <f t="shared" si="22"/>
        <v/>
      </c>
      <c r="D76" s="244"/>
      <c r="E76" s="244"/>
      <c r="F76" s="244"/>
      <c r="G76" s="244"/>
      <c r="H76" s="220"/>
      <c r="I76" s="221"/>
      <c r="J76" s="221"/>
      <c r="K76" s="221"/>
      <c r="L76" s="221"/>
      <c r="M76" s="221"/>
      <c r="N76" s="221"/>
      <c r="O76" s="221"/>
      <c r="P76" s="221"/>
      <c r="Q76" s="221"/>
      <c r="R76" s="221"/>
      <c r="S76" s="221"/>
      <c r="T76" s="221"/>
      <c r="U76" s="221"/>
      <c r="V76" s="221"/>
      <c r="W76" s="221"/>
      <c r="X76" s="220"/>
      <c r="Y76" s="107"/>
      <c r="Z76" s="227" t="str">
        <f t="shared" si="13"/>
        <v/>
      </c>
      <c r="AB76" s="239" t="str">
        <f t="shared" si="14"/>
        <v/>
      </c>
      <c r="AC76" s="239" t="str">
        <f t="shared" si="15"/>
        <v/>
      </c>
      <c r="AD76" s="239" t="str">
        <f t="shared" si="16"/>
        <v/>
      </c>
      <c r="AE76" s="239" t="str">
        <f t="shared" si="17"/>
        <v/>
      </c>
      <c r="AF76" s="239" t="str">
        <f t="shared" si="18"/>
        <v/>
      </c>
      <c r="AG76" s="243" t="str">
        <f t="shared" si="19"/>
        <v/>
      </c>
      <c r="AW76" s="396" t="str">
        <f t="shared" si="20"/>
        <v/>
      </c>
      <c r="AX76" s="396" t="str">
        <f t="shared" si="21"/>
        <v/>
      </c>
    </row>
    <row r="77" spans="1:50">
      <c r="A77" s="235" t="str">
        <f t="shared" si="12"/>
        <v/>
      </c>
      <c r="B77" s="219">
        <v>74</v>
      </c>
      <c r="C77" s="244" t="str">
        <f t="shared" si="22"/>
        <v/>
      </c>
      <c r="D77" s="244"/>
      <c r="E77" s="244"/>
      <c r="F77" s="244"/>
      <c r="G77" s="244"/>
      <c r="H77" s="220"/>
      <c r="I77" s="221"/>
      <c r="J77" s="221"/>
      <c r="K77" s="221"/>
      <c r="L77" s="221"/>
      <c r="M77" s="221"/>
      <c r="N77" s="221"/>
      <c r="O77" s="221"/>
      <c r="P77" s="221"/>
      <c r="Q77" s="221"/>
      <c r="R77" s="221"/>
      <c r="S77" s="221"/>
      <c r="T77" s="221"/>
      <c r="U77" s="221"/>
      <c r="V77" s="221"/>
      <c r="W77" s="221"/>
      <c r="X77" s="220"/>
      <c r="Y77" s="107"/>
      <c r="Z77" s="227" t="str">
        <f t="shared" si="13"/>
        <v/>
      </c>
      <c r="AB77" s="239" t="str">
        <f t="shared" si="14"/>
        <v/>
      </c>
      <c r="AC77" s="239" t="str">
        <f t="shared" si="15"/>
        <v/>
      </c>
      <c r="AD77" s="239" t="str">
        <f t="shared" si="16"/>
        <v/>
      </c>
      <c r="AE77" s="239" t="str">
        <f t="shared" si="17"/>
        <v/>
      </c>
      <c r="AF77" s="239" t="str">
        <f t="shared" si="18"/>
        <v/>
      </c>
      <c r="AG77" s="243" t="str">
        <f t="shared" si="19"/>
        <v/>
      </c>
      <c r="AW77" s="396" t="str">
        <f t="shared" si="20"/>
        <v/>
      </c>
      <c r="AX77" s="396" t="str">
        <f t="shared" si="21"/>
        <v/>
      </c>
    </row>
    <row r="78" spans="1:50">
      <c r="A78" s="235" t="str">
        <f t="shared" si="12"/>
        <v/>
      </c>
      <c r="B78" s="219">
        <v>75</v>
      </c>
      <c r="C78" s="244" t="str">
        <f t="shared" si="22"/>
        <v/>
      </c>
      <c r="D78" s="244"/>
      <c r="E78" s="244"/>
      <c r="F78" s="244"/>
      <c r="G78" s="244"/>
      <c r="H78" s="220"/>
      <c r="I78" s="221"/>
      <c r="J78" s="221"/>
      <c r="K78" s="221"/>
      <c r="L78" s="221"/>
      <c r="M78" s="221"/>
      <c r="N78" s="221"/>
      <c r="O78" s="221"/>
      <c r="P78" s="221"/>
      <c r="Q78" s="221"/>
      <c r="R78" s="221"/>
      <c r="S78" s="221"/>
      <c r="T78" s="221"/>
      <c r="U78" s="221"/>
      <c r="V78" s="221"/>
      <c r="W78" s="221"/>
      <c r="X78" s="220"/>
      <c r="Y78" s="107"/>
      <c r="Z78" s="227" t="str">
        <f t="shared" si="13"/>
        <v/>
      </c>
      <c r="AB78" s="239" t="str">
        <f t="shared" si="14"/>
        <v/>
      </c>
      <c r="AC78" s="239" t="str">
        <f t="shared" si="15"/>
        <v/>
      </c>
      <c r="AD78" s="239" t="str">
        <f t="shared" si="16"/>
        <v/>
      </c>
      <c r="AE78" s="239" t="str">
        <f t="shared" si="17"/>
        <v/>
      </c>
      <c r="AF78" s="239" t="str">
        <f t="shared" si="18"/>
        <v/>
      </c>
      <c r="AG78" s="243" t="str">
        <f t="shared" si="19"/>
        <v/>
      </c>
      <c r="AW78" s="396" t="str">
        <f t="shared" si="20"/>
        <v/>
      </c>
      <c r="AX78" s="396" t="str">
        <f t="shared" si="21"/>
        <v/>
      </c>
    </row>
    <row r="79" spans="1:50">
      <c r="A79" s="235" t="str">
        <f t="shared" si="12"/>
        <v/>
      </c>
      <c r="B79" s="219">
        <v>76</v>
      </c>
      <c r="C79" s="244" t="str">
        <f t="shared" si="22"/>
        <v/>
      </c>
      <c r="D79" s="244"/>
      <c r="E79" s="244"/>
      <c r="F79" s="244"/>
      <c r="G79" s="244"/>
      <c r="H79" s="220"/>
      <c r="I79" s="221"/>
      <c r="J79" s="221"/>
      <c r="K79" s="221"/>
      <c r="L79" s="221"/>
      <c r="M79" s="221"/>
      <c r="N79" s="221"/>
      <c r="O79" s="221"/>
      <c r="P79" s="221"/>
      <c r="Q79" s="221"/>
      <c r="R79" s="221"/>
      <c r="S79" s="221"/>
      <c r="T79" s="221"/>
      <c r="U79" s="221"/>
      <c r="V79" s="221"/>
      <c r="W79" s="221"/>
      <c r="X79" s="107"/>
      <c r="Y79" s="107"/>
      <c r="Z79" s="227" t="str">
        <f t="shared" si="13"/>
        <v/>
      </c>
      <c r="AB79" s="239" t="str">
        <f t="shared" si="14"/>
        <v/>
      </c>
      <c r="AC79" s="239" t="str">
        <f t="shared" si="15"/>
        <v/>
      </c>
      <c r="AD79" s="239" t="str">
        <f t="shared" si="16"/>
        <v/>
      </c>
      <c r="AE79" s="239" t="str">
        <f t="shared" si="17"/>
        <v/>
      </c>
      <c r="AF79" s="239" t="str">
        <f t="shared" si="18"/>
        <v/>
      </c>
      <c r="AG79" s="243" t="str">
        <f t="shared" si="19"/>
        <v/>
      </c>
      <c r="AW79" s="396" t="str">
        <f t="shared" si="20"/>
        <v/>
      </c>
      <c r="AX79" s="396" t="str">
        <f t="shared" si="21"/>
        <v/>
      </c>
    </row>
    <row r="80" spans="1:50">
      <c r="A80" s="235" t="str">
        <f t="shared" si="12"/>
        <v/>
      </c>
      <c r="B80" s="219">
        <v>77</v>
      </c>
      <c r="C80" s="244" t="str">
        <f t="shared" si="22"/>
        <v/>
      </c>
      <c r="D80" s="244"/>
      <c r="E80" s="244"/>
      <c r="F80" s="244"/>
      <c r="G80" s="244"/>
      <c r="H80" s="220"/>
      <c r="I80" s="221"/>
      <c r="J80" s="221"/>
      <c r="K80" s="221"/>
      <c r="L80" s="221"/>
      <c r="M80" s="221"/>
      <c r="N80" s="221"/>
      <c r="O80" s="221"/>
      <c r="P80" s="221"/>
      <c r="Q80" s="221"/>
      <c r="R80" s="221"/>
      <c r="S80" s="221"/>
      <c r="T80" s="221"/>
      <c r="U80" s="221"/>
      <c r="V80" s="221"/>
      <c r="W80" s="221"/>
      <c r="X80" s="107"/>
      <c r="Y80" s="107"/>
      <c r="Z80" s="227" t="str">
        <f t="shared" si="13"/>
        <v/>
      </c>
      <c r="AB80" s="239" t="str">
        <f t="shared" si="14"/>
        <v/>
      </c>
      <c r="AC80" s="239" t="str">
        <f t="shared" si="15"/>
        <v/>
      </c>
      <c r="AD80" s="239" t="str">
        <f t="shared" si="16"/>
        <v/>
      </c>
      <c r="AE80" s="239" t="str">
        <f t="shared" si="17"/>
        <v/>
      </c>
      <c r="AF80" s="239" t="str">
        <f t="shared" si="18"/>
        <v/>
      </c>
      <c r="AG80" s="243" t="str">
        <f t="shared" si="19"/>
        <v/>
      </c>
      <c r="AW80" s="396" t="str">
        <f t="shared" si="20"/>
        <v/>
      </c>
      <c r="AX80" s="396" t="str">
        <f t="shared" si="21"/>
        <v/>
      </c>
    </row>
    <row r="81" spans="1:50">
      <c r="A81" s="235" t="str">
        <f t="shared" si="12"/>
        <v/>
      </c>
      <c r="B81" s="219">
        <v>78</v>
      </c>
      <c r="C81" s="244" t="str">
        <f t="shared" si="22"/>
        <v/>
      </c>
      <c r="D81" s="244"/>
      <c r="E81" s="244"/>
      <c r="F81" s="244"/>
      <c r="G81" s="244"/>
      <c r="H81" s="220"/>
      <c r="I81" s="221"/>
      <c r="J81" s="221"/>
      <c r="K81" s="221"/>
      <c r="L81" s="221"/>
      <c r="M81" s="221"/>
      <c r="N81" s="221"/>
      <c r="O81" s="221"/>
      <c r="P81" s="221"/>
      <c r="Q81" s="221"/>
      <c r="R81" s="221"/>
      <c r="S81" s="221"/>
      <c r="T81" s="221"/>
      <c r="U81" s="221"/>
      <c r="V81" s="221"/>
      <c r="W81" s="221"/>
      <c r="X81" s="107"/>
      <c r="Y81" s="107"/>
      <c r="Z81" s="227" t="str">
        <f t="shared" si="13"/>
        <v/>
      </c>
      <c r="AB81" s="239" t="str">
        <f t="shared" si="14"/>
        <v/>
      </c>
      <c r="AC81" s="239" t="str">
        <f t="shared" si="15"/>
        <v/>
      </c>
      <c r="AD81" s="239" t="str">
        <f t="shared" si="16"/>
        <v/>
      </c>
      <c r="AE81" s="239" t="str">
        <f t="shared" si="17"/>
        <v/>
      </c>
      <c r="AF81" s="239" t="str">
        <f t="shared" si="18"/>
        <v/>
      </c>
      <c r="AG81" s="243" t="str">
        <f t="shared" si="19"/>
        <v/>
      </c>
      <c r="AW81" s="396" t="str">
        <f t="shared" si="20"/>
        <v/>
      </c>
      <c r="AX81" s="396" t="str">
        <f t="shared" si="21"/>
        <v/>
      </c>
    </row>
    <row r="82" spans="1:50">
      <c r="A82" s="235" t="str">
        <f t="shared" si="12"/>
        <v/>
      </c>
      <c r="B82" s="219">
        <v>79</v>
      </c>
      <c r="C82" s="244" t="str">
        <f t="shared" si="22"/>
        <v/>
      </c>
      <c r="D82" s="244"/>
      <c r="E82" s="244"/>
      <c r="F82" s="244"/>
      <c r="G82" s="244"/>
      <c r="H82" s="220"/>
      <c r="I82" s="221"/>
      <c r="J82" s="221"/>
      <c r="K82" s="221"/>
      <c r="L82" s="221"/>
      <c r="M82" s="221"/>
      <c r="N82" s="221"/>
      <c r="O82" s="221"/>
      <c r="P82" s="221"/>
      <c r="Q82" s="221"/>
      <c r="R82" s="221"/>
      <c r="S82" s="221"/>
      <c r="T82" s="221"/>
      <c r="U82" s="221"/>
      <c r="V82" s="221"/>
      <c r="W82" s="221"/>
      <c r="X82" s="107"/>
      <c r="Y82" s="107"/>
      <c r="Z82" s="227" t="str">
        <f t="shared" si="13"/>
        <v/>
      </c>
      <c r="AB82" s="239" t="str">
        <f t="shared" si="14"/>
        <v/>
      </c>
      <c r="AC82" s="239" t="str">
        <f t="shared" si="15"/>
        <v/>
      </c>
      <c r="AD82" s="239" t="str">
        <f t="shared" si="16"/>
        <v/>
      </c>
      <c r="AE82" s="239" t="str">
        <f t="shared" si="17"/>
        <v/>
      </c>
      <c r="AF82" s="239" t="str">
        <f t="shared" si="18"/>
        <v/>
      </c>
      <c r="AG82" s="243" t="str">
        <f t="shared" si="19"/>
        <v/>
      </c>
      <c r="AW82" s="396" t="str">
        <f t="shared" si="20"/>
        <v/>
      </c>
      <c r="AX82" s="396" t="str">
        <f t="shared" si="21"/>
        <v/>
      </c>
    </row>
    <row r="83" spans="1:50">
      <c r="A83" s="235" t="str">
        <f t="shared" si="12"/>
        <v/>
      </c>
      <c r="B83" s="219">
        <v>80</v>
      </c>
      <c r="C83" s="244" t="str">
        <f t="shared" si="22"/>
        <v/>
      </c>
      <c r="D83" s="244"/>
      <c r="E83" s="244"/>
      <c r="F83" s="244"/>
      <c r="G83" s="244"/>
      <c r="H83" s="220"/>
      <c r="I83" s="221"/>
      <c r="J83" s="221"/>
      <c r="K83" s="221"/>
      <c r="L83" s="221"/>
      <c r="M83" s="221"/>
      <c r="N83" s="221"/>
      <c r="O83" s="221"/>
      <c r="P83" s="221"/>
      <c r="Q83" s="221"/>
      <c r="R83" s="221"/>
      <c r="S83" s="221"/>
      <c r="T83" s="221"/>
      <c r="U83" s="221"/>
      <c r="V83" s="221"/>
      <c r="W83" s="221"/>
      <c r="X83" s="107"/>
      <c r="Y83" s="107"/>
      <c r="Z83" s="227" t="str">
        <f t="shared" si="13"/>
        <v/>
      </c>
      <c r="AB83" s="239" t="str">
        <f t="shared" si="14"/>
        <v/>
      </c>
      <c r="AC83" s="239" t="str">
        <f t="shared" si="15"/>
        <v/>
      </c>
      <c r="AD83" s="239" t="str">
        <f t="shared" si="16"/>
        <v/>
      </c>
      <c r="AE83" s="239" t="str">
        <f t="shared" si="17"/>
        <v/>
      </c>
      <c r="AF83" s="239" t="str">
        <f t="shared" si="18"/>
        <v/>
      </c>
      <c r="AG83" s="243" t="str">
        <f t="shared" si="19"/>
        <v/>
      </c>
      <c r="AW83" s="396" t="str">
        <f t="shared" si="20"/>
        <v/>
      </c>
      <c r="AX83" s="396" t="str">
        <f t="shared" si="21"/>
        <v/>
      </c>
    </row>
    <row r="84" spans="1:50">
      <c r="A84" s="235" t="str">
        <f t="shared" si="12"/>
        <v/>
      </c>
      <c r="B84" s="219">
        <v>81</v>
      </c>
      <c r="C84" s="244" t="str">
        <f t="shared" si="22"/>
        <v/>
      </c>
      <c r="D84" s="244"/>
      <c r="E84" s="244"/>
      <c r="F84" s="244"/>
      <c r="G84" s="244"/>
      <c r="H84" s="220"/>
      <c r="I84" s="221"/>
      <c r="J84" s="221"/>
      <c r="K84" s="221"/>
      <c r="L84" s="221"/>
      <c r="M84" s="221"/>
      <c r="N84" s="221"/>
      <c r="O84" s="221"/>
      <c r="P84" s="221"/>
      <c r="Q84" s="221"/>
      <c r="R84" s="221"/>
      <c r="S84" s="221"/>
      <c r="T84" s="221"/>
      <c r="U84" s="221"/>
      <c r="V84" s="221"/>
      <c r="W84" s="221"/>
      <c r="X84" s="107"/>
      <c r="Y84" s="107"/>
      <c r="Z84" s="227" t="str">
        <f t="shared" si="13"/>
        <v/>
      </c>
      <c r="AB84" s="239" t="str">
        <f t="shared" si="14"/>
        <v/>
      </c>
      <c r="AC84" s="239" t="str">
        <f t="shared" si="15"/>
        <v/>
      </c>
      <c r="AD84" s="239" t="str">
        <f t="shared" si="16"/>
        <v/>
      </c>
      <c r="AE84" s="239" t="str">
        <f t="shared" si="17"/>
        <v/>
      </c>
      <c r="AF84" s="239" t="str">
        <f t="shared" si="18"/>
        <v/>
      </c>
      <c r="AG84" s="243" t="str">
        <f t="shared" si="19"/>
        <v/>
      </c>
      <c r="AW84" s="396" t="str">
        <f t="shared" si="20"/>
        <v/>
      </c>
      <c r="AX84" s="396" t="str">
        <f t="shared" si="21"/>
        <v/>
      </c>
    </row>
    <row r="85" spans="1:50">
      <c r="A85" s="235" t="str">
        <f t="shared" si="12"/>
        <v/>
      </c>
      <c r="B85" s="219">
        <v>82</v>
      </c>
      <c r="C85" s="244" t="str">
        <f t="shared" si="22"/>
        <v/>
      </c>
      <c r="D85" s="244"/>
      <c r="E85" s="244"/>
      <c r="F85" s="244"/>
      <c r="G85" s="244"/>
      <c r="H85" s="220"/>
      <c r="I85" s="221"/>
      <c r="J85" s="221"/>
      <c r="K85" s="221"/>
      <c r="L85" s="221"/>
      <c r="M85" s="221"/>
      <c r="N85" s="221"/>
      <c r="O85" s="221"/>
      <c r="P85" s="221"/>
      <c r="Q85" s="221"/>
      <c r="R85" s="221"/>
      <c r="S85" s="221"/>
      <c r="T85" s="221"/>
      <c r="U85" s="221"/>
      <c r="V85" s="221"/>
      <c r="W85" s="221"/>
      <c r="X85" s="107"/>
      <c r="Y85" s="107"/>
      <c r="Z85" s="227" t="str">
        <f t="shared" si="13"/>
        <v/>
      </c>
      <c r="AB85" s="239" t="str">
        <f t="shared" si="14"/>
        <v/>
      </c>
      <c r="AC85" s="239" t="str">
        <f t="shared" si="15"/>
        <v/>
      </c>
      <c r="AD85" s="239" t="str">
        <f t="shared" si="16"/>
        <v/>
      </c>
      <c r="AE85" s="239" t="str">
        <f t="shared" si="17"/>
        <v/>
      </c>
      <c r="AF85" s="239" t="str">
        <f t="shared" si="18"/>
        <v/>
      </c>
      <c r="AG85" s="243" t="str">
        <f t="shared" si="19"/>
        <v/>
      </c>
      <c r="AW85" s="396" t="str">
        <f t="shared" si="20"/>
        <v/>
      </c>
      <c r="AX85" s="396" t="str">
        <f t="shared" si="21"/>
        <v/>
      </c>
    </row>
    <row r="86" spans="1:50">
      <c r="A86" s="235" t="str">
        <f t="shared" si="12"/>
        <v/>
      </c>
      <c r="B86" s="219">
        <v>83</v>
      </c>
      <c r="C86" s="244" t="str">
        <f t="shared" si="22"/>
        <v/>
      </c>
      <c r="D86" s="244"/>
      <c r="E86" s="244"/>
      <c r="F86" s="244"/>
      <c r="G86" s="244"/>
      <c r="H86" s="220"/>
      <c r="I86" s="221"/>
      <c r="J86" s="221"/>
      <c r="K86" s="221"/>
      <c r="L86" s="221"/>
      <c r="M86" s="221"/>
      <c r="N86" s="221"/>
      <c r="O86" s="221"/>
      <c r="P86" s="221"/>
      <c r="Q86" s="221"/>
      <c r="R86" s="221"/>
      <c r="S86" s="221"/>
      <c r="T86" s="221"/>
      <c r="U86" s="221"/>
      <c r="V86" s="221"/>
      <c r="W86" s="221"/>
      <c r="X86" s="107"/>
      <c r="Y86" s="107"/>
      <c r="Z86" s="227" t="str">
        <f t="shared" si="13"/>
        <v/>
      </c>
      <c r="AB86" s="239" t="str">
        <f t="shared" si="14"/>
        <v/>
      </c>
      <c r="AC86" s="239" t="str">
        <f t="shared" si="15"/>
        <v/>
      </c>
      <c r="AD86" s="239" t="str">
        <f t="shared" si="16"/>
        <v/>
      </c>
      <c r="AE86" s="239" t="str">
        <f t="shared" si="17"/>
        <v/>
      </c>
      <c r="AF86" s="239" t="str">
        <f t="shared" si="18"/>
        <v/>
      </c>
      <c r="AG86" s="243" t="str">
        <f t="shared" si="19"/>
        <v/>
      </c>
      <c r="AW86" s="396" t="str">
        <f t="shared" si="20"/>
        <v/>
      </c>
      <c r="AX86" s="396" t="str">
        <f t="shared" si="21"/>
        <v/>
      </c>
    </row>
    <row r="87" spans="1:50">
      <c r="A87" s="235" t="str">
        <f t="shared" si="12"/>
        <v/>
      </c>
      <c r="B87" s="219">
        <v>84</v>
      </c>
      <c r="C87" s="244" t="str">
        <f t="shared" si="22"/>
        <v/>
      </c>
      <c r="D87" s="244"/>
      <c r="E87" s="244"/>
      <c r="F87" s="244"/>
      <c r="G87" s="244"/>
      <c r="H87" s="220"/>
      <c r="I87" s="221"/>
      <c r="J87" s="221"/>
      <c r="K87" s="221"/>
      <c r="L87" s="221"/>
      <c r="M87" s="221"/>
      <c r="N87" s="221"/>
      <c r="O87" s="221"/>
      <c r="P87" s="221"/>
      <c r="Q87" s="221"/>
      <c r="R87" s="221"/>
      <c r="S87" s="221"/>
      <c r="T87" s="221"/>
      <c r="U87" s="221"/>
      <c r="V87" s="221"/>
      <c r="W87" s="221"/>
      <c r="X87" s="107"/>
      <c r="Y87" s="107"/>
      <c r="Z87" s="227" t="str">
        <f t="shared" si="13"/>
        <v/>
      </c>
      <c r="AB87" s="239" t="str">
        <f t="shared" si="14"/>
        <v/>
      </c>
      <c r="AC87" s="239" t="str">
        <f t="shared" si="15"/>
        <v/>
      </c>
      <c r="AD87" s="239" t="str">
        <f t="shared" si="16"/>
        <v/>
      </c>
      <c r="AE87" s="239" t="str">
        <f t="shared" si="17"/>
        <v/>
      </c>
      <c r="AF87" s="239" t="str">
        <f t="shared" si="18"/>
        <v/>
      </c>
      <c r="AG87" s="243" t="str">
        <f t="shared" si="19"/>
        <v/>
      </c>
      <c r="AW87" s="396" t="str">
        <f t="shared" si="20"/>
        <v/>
      </c>
      <c r="AX87" s="396" t="str">
        <f t="shared" si="21"/>
        <v/>
      </c>
    </row>
    <row r="88" spans="1:50">
      <c r="A88" s="235" t="str">
        <f t="shared" si="12"/>
        <v/>
      </c>
      <c r="B88" s="219">
        <v>85</v>
      </c>
      <c r="C88" s="244" t="str">
        <f t="shared" si="22"/>
        <v/>
      </c>
      <c r="D88" s="244"/>
      <c r="E88" s="244"/>
      <c r="F88" s="244"/>
      <c r="G88" s="244"/>
      <c r="H88" s="220"/>
      <c r="I88" s="221"/>
      <c r="J88" s="221"/>
      <c r="K88" s="221"/>
      <c r="L88" s="221"/>
      <c r="M88" s="221"/>
      <c r="N88" s="221"/>
      <c r="O88" s="221"/>
      <c r="P88" s="221"/>
      <c r="Q88" s="221"/>
      <c r="R88" s="221"/>
      <c r="S88" s="221"/>
      <c r="T88" s="221"/>
      <c r="U88" s="221"/>
      <c r="V88" s="221"/>
      <c r="W88" s="221"/>
      <c r="X88" s="107"/>
      <c r="Y88" s="107"/>
      <c r="Z88" s="227" t="str">
        <f t="shared" si="13"/>
        <v/>
      </c>
      <c r="AB88" s="239" t="str">
        <f t="shared" si="14"/>
        <v/>
      </c>
      <c r="AC88" s="239" t="str">
        <f t="shared" si="15"/>
        <v/>
      </c>
      <c r="AD88" s="239" t="str">
        <f t="shared" si="16"/>
        <v/>
      </c>
      <c r="AE88" s="239" t="str">
        <f t="shared" si="17"/>
        <v/>
      </c>
      <c r="AF88" s="239" t="str">
        <f t="shared" si="18"/>
        <v/>
      </c>
      <c r="AG88" s="243" t="str">
        <f t="shared" si="19"/>
        <v/>
      </c>
      <c r="AW88" s="396" t="str">
        <f t="shared" si="20"/>
        <v/>
      </c>
      <c r="AX88" s="396" t="str">
        <f t="shared" si="21"/>
        <v/>
      </c>
    </row>
    <row r="89" spans="1:50">
      <c r="A89" s="235" t="str">
        <f t="shared" si="12"/>
        <v/>
      </c>
      <c r="B89" s="219">
        <v>86</v>
      </c>
      <c r="C89" s="244" t="str">
        <f t="shared" si="22"/>
        <v/>
      </c>
      <c r="D89" s="244"/>
      <c r="E89" s="244"/>
      <c r="F89" s="244"/>
      <c r="G89" s="244"/>
      <c r="H89" s="220"/>
      <c r="I89" s="221"/>
      <c r="J89" s="221"/>
      <c r="K89" s="221"/>
      <c r="L89" s="221"/>
      <c r="M89" s="221"/>
      <c r="N89" s="221"/>
      <c r="O89" s="221"/>
      <c r="P89" s="221"/>
      <c r="Q89" s="221"/>
      <c r="R89" s="221"/>
      <c r="S89" s="221"/>
      <c r="T89" s="221"/>
      <c r="U89" s="221"/>
      <c r="V89" s="221"/>
      <c r="W89" s="221"/>
      <c r="X89" s="107"/>
      <c r="Y89" s="107"/>
      <c r="Z89" s="227" t="str">
        <f t="shared" si="13"/>
        <v/>
      </c>
      <c r="AB89" s="239" t="str">
        <f t="shared" si="14"/>
        <v/>
      </c>
      <c r="AC89" s="239" t="str">
        <f t="shared" si="15"/>
        <v/>
      </c>
      <c r="AD89" s="239" t="str">
        <f t="shared" si="16"/>
        <v/>
      </c>
      <c r="AE89" s="239" t="str">
        <f t="shared" si="17"/>
        <v/>
      </c>
      <c r="AF89" s="239" t="str">
        <f t="shared" si="18"/>
        <v/>
      </c>
      <c r="AG89" s="243" t="str">
        <f t="shared" si="19"/>
        <v/>
      </c>
      <c r="AW89" s="396" t="str">
        <f t="shared" si="20"/>
        <v/>
      </c>
      <c r="AX89" s="396" t="str">
        <f t="shared" si="21"/>
        <v/>
      </c>
    </row>
    <row r="90" spans="1:50">
      <c r="A90" s="235" t="str">
        <f t="shared" si="12"/>
        <v/>
      </c>
      <c r="B90" s="219">
        <v>87</v>
      </c>
      <c r="C90" s="244" t="str">
        <f t="shared" si="22"/>
        <v/>
      </c>
      <c r="D90" s="244"/>
      <c r="E90" s="244"/>
      <c r="F90" s="244"/>
      <c r="G90" s="244"/>
      <c r="H90" s="220"/>
      <c r="I90" s="221"/>
      <c r="J90" s="221"/>
      <c r="K90" s="221"/>
      <c r="L90" s="221"/>
      <c r="M90" s="221"/>
      <c r="N90" s="221"/>
      <c r="O90" s="221"/>
      <c r="P90" s="221"/>
      <c r="Q90" s="221"/>
      <c r="R90" s="221"/>
      <c r="S90" s="221"/>
      <c r="T90" s="221"/>
      <c r="U90" s="221"/>
      <c r="V90" s="221"/>
      <c r="W90" s="221"/>
      <c r="X90" s="107"/>
      <c r="Y90" s="107"/>
      <c r="Z90" s="227" t="str">
        <f t="shared" si="13"/>
        <v/>
      </c>
      <c r="AB90" s="239" t="str">
        <f t="shared" si="14"/>
        <v/>
      </c>
      <c r="AC90" s="239" t="str">
        <f t="shared" si="15"/>
        <v/>
      </c>
      <c r="AD90" s="239" t="str">
        <f t="shared" si="16"/>
        <v/>
      </c>
      <c r="AE90" s="239" t="str">
        <f t="shared" si="17"/>
        <v/>
      </c>
      <c r="AF90" s="239" t="str">
        <f t="shared" si="18"/>
        <v/>
      </c>
      <c r="AG90" s="243" t="str">
        <f t="shared" si="19"/>
        <v/>
      </c>
      <c r="AW90" s="396" t="str">
        <f t="shared" si="20"/>
        <v/>
      </c>
      <c r="AX90" s="396" t="str">
        <f t="shared" si="21"/>
        <v/>
      </c>
    </row>
    <row r="91" spans="1:50">
      <c r="A91" s="235" t="str">
        <f t="shared" si="12"/>
        <v/>
      </c>
      <c r="B91" s="219">
        <v>88</v>
      </c>
      <c r="C91" s="244" t="str">
        <f t="shared" si="22"/>
        <v/>
      </c>
      <c r="D91" s="244"/>
      <c r="E91" s="244"/>
      <c r="F91" s="244"/>
      <c r="G91" s="244"/>
      <c r="H91" s="220"/>
      <c r="I91" s="221"/>
      <c r="J91" s="221"/>
      <c r="K91" s="221"/>
      <c r="L91" s="221"/>
      <c r="M91" s="221"/>
      <c r="N91" s="221"/>
      <c r="O91" s="221"/>
      <c r="P91" s="221"/>
      <c r="Q91" s="221"/>
      <c r="R91" s="221"/>
      <c r="S91" s="221"/>
      <c r="T91" s="221"/>
      <c r="U91" s="221"/>
      <c r="V91" s="221"/>
      <c r="W91" s="221"/>
      <c r="X91" s="107"/>
      <c r="Y91" s="107"/>
      <c r="Z91" s="227" t="str">
        <f t="shared" si="13"/>
        <v/>
      </c>
      <c r="AB91" s="239" t="str">
        <f t="shared" si="14"/>
        <v/>
      </c>
      <c r="AC91" s="239" t="str">
        <f t="shared" si="15"/>
        <v/>
      </c>
      <c r="AD91" s="239" t="str">
        <f t="shared" si="16"/>
        <v/>
      </c>
      <c r="AE91" s="239" t="str">
        <f t="shared" si="17"/>
        <v/>
      </c>
      <c r="AF91" s="239" t="str">
        <f t="shared" si="18"/>
        <v/>
      </c>
      <c r="AG91" s="243" t="str">
        <f t="shared" si="19"/>
        <v/>
      </c>
      <c r="AW91" s="396" t="str">
        <f t="shared" si="20"/>
        <v/>
      </c>
      <c r="AX91" s="396" t="str">
        <f t="shared" si="21"/>
        <v/>
      </c>
    </row>
    <row r="92" spans="1:50">
      <c r="A92" s="235" t="str">
        <f t="shared" si="12"/>
        <v/>
      </c>
      <c r="B92" s="219">
        <v>89</v>
      </c>
      <c r="C92" s="244" t="str">
        <f t="shared" si="22"/>
        <v/>
      </c>
      <c r="D92" s="244"/>
      <c r="E92" s="244"/>
      <c r="F92" s="244"/>
      <c r="G92" s="244"/>
      <c r="H92" s="220"/>
      <c r="I92" s="221"/>
      <c r="J92" s="221"/>
      <c r="K92" s="221"/>
      <c r="L92" s="221"/>
      <c r="M92" s="221"/>
      <c r="N92" s="221"/>
      <c r="O92" s="221"/>
      <c r="P92" s="221"/>
      <c r="Q92" s="221"/>
      <c r="R92" s="221"/>
      <c r="S92" s="221"/>
      <c r="T92" s="221"/>
      <c r="U92" s="221"/>
      <c r="V92" s="221"/>
      <c r="W92" s="221"/>
      <c r="X92" s="107"/>
      <c r="Y92" s="107"/>
      <c r="Z92" s="227" t="str">
        <f t="shared" si="13"/>
        <v/>
      </c>
      <c r="AB92" s="239" t="str">
        <f t="shared" si="14"/>
        <v/>
      </c>
      <c r="AC92" s="239" t="str">
        <f t="shared" si="15"/>
        <v/>
      </c>
      <c r="AD92" s="239" t="str">
        <f t="shared" si="16"/>
        <v/>
      </c>
      <c r="AE92" s="239" t="str">
        <f t="shared" si="17"/>
        <v/>
      </c>
      <c r="AF92" s="239" t="str">
        <f t="shared" si="18"/>
        <v/>
      </c>
      <c r="AG92" s="243" t="str">
        <f t="shared" si="19"/>
        <v/>
      </c>
      <c r="AW92" s="396" t="str">
        <f t="shared" si="20"/>
        <v/>
      </c>
      <c r="AX92" s="396" t="str">
        <f t="shared" si="21"/>
        <v/>
      </c>
    </row>
    <row r="93" spans="1:50">
      <c r="A93" s="235" t="str">
        <f t="shared" si="12"/>
        <v/>
      </c>
      <c r="B93" s="219">
        <v>90</v>
      </c>
      <c r="C93" s="244" t="str">
        <f t="shared" si="22"/>
        <v/>
      </c>
      <c r="D93" s="244"/>
      <c r="E93" s="244"/>
      <c r="F93" s="244"/>
      <c r="G93" s="244"/>
      <c r="H93" s="220"/>
      <c r="I93" s="221"/>
      <c r="J93" s="221"/>
      <c r="K93" s="221"/>
      <c r="L93" s="221"/>
      <c r="M93" s="221"/>
      <c r="N93" s="221"/>
      <c r="O93" s="221"/>
      <c r="P93" s="221"/>
      <c r="Q93" s="221"/>
      <c r="R93" s="221"/>
      <c r="S93" s="221"/>
      <c r="T93" s="221"/>
      <c r="U93" s="221"/>
      <c r="V93" s="221"/>
      <c r="W93" s="221"/>
      <c r="X93" s="220"/>
      <c r="Y93" s="107"/>
      <c r="Z93" s="227" t="str">
        <f t="shared" si="13"/>
        <v/>
      </c>
      <c r="AB93" s="239" t="str">
        <f t="shared" si="14"/>
        <v/>
      </c>
      <c r="AC93" s="239" t="str">
        <f t="shared" si="15"/>
        <v/>
      </c>
      <c r="AD93" s="239" t="str">
        <f t="shared" si="16"/>
        <v/>
      </c>
      <c r="AE93" s="239" t="str">
        <f t="shared" si="17"/>
        <v/>
      </c>
      <c r="AF93" s="239" t="str">
        <f t="shared" si="18"/>
        <v/>
      </c>
      <c r="AG93" s="243" t="str">
        <f t="shared" si="19"/>
        <v/>
      </c>
      <c r="AW93" s="396" t="str">
        <f t="shared" si="20"/>
        <v/>
      </c>
      <c r="AX93" s="396" t="str">
        <f t="shared" si="21"/>
        <v/>
      </c>
    </row>
    <row r="94" spans="1:50">
      <c r="A94" s="235" t="str">
        <f t="shared" si="12"/>
        <v/>
      </c>
      <c r="B94" s="219">
        <v>91</v>
      </c>
      <c r="C94" s="244" t="str">
        <f t="shared" si="22"/>
        <v/>
      </c>
      <c r="D94" s="244"/>
      <c r="E94" s="244"/>
      <c r="F94" s="244"/>
      <c r="G94" s="244"/>
      <c r="H94" s="220"/>
      <c r="I94" s="221"/>
      <c r="J94" s="221"/>
      <c r="K94" s="221"/>
      <c r="L94" s="221"/>
      <c r="M94" s="221"/>
      <c r="N94" s="221"/>
      <c r="O94" s="221"/>
      <c r="P94" s="221"/>
      <c r="Q94" s="221"/>
      <c r="R94" s="221"/>
      <c r="S94" s="221"/>
      <c r="T94" s="221"/>
      <c r="U94" s="221"/>
      <c r="V94" s="221"/>
      <c r="W94" s="221"/>
      <c r="X94" s="220"/>
      <c r="Y94" s="107"/>
      <c r="Z94" s="227" t="str">
        <f t="shared" si="13"/>
        <v/>
      </c>
      <c r="AB94" s="239" t="str">
        <f t="shared" si="14"/>
        <v/>
      </c>
      <c r="AC94" s="239" t="str">
        <f t="shared" si="15"/>
        <v/>
      </c>
      <c r="AD94" s="239" t="str">
        <f t="shared" si="16"/>
        <v/>
      </c>
      <c r="AE94" s="239" t="str">
        <f t="shared" si="17"/>
        <v/>
      </c>
      <c r="AF94" s="239" t="str">
        <f t="shared" si="18"/>
        <v/>
      </c>
      <c r="AG94" s="243" t="str">
        <f t="shared" si="19"/>
        <v/>
      </c>
      <c r="AW94" s="396" t="str">
        <f t="shared" si="20"/>
        <v/>
      </c>
      <c r="AX94" s="396" t="str">
        <f t="shared" si="21"/>
        <v/>
      </c>
    </row>
    <row r="95" spans="1:50">
      <c r="A95" s="235" t="str">
        <f t="shared" si="12"/>
        <v/>
      </c>
      <c r="B95" s="219">
        <v>92</v>
      </c>
      <c r="C95" s="244" t="str">
        <f t="shared" si="22"/>
        <v/>
      </c>
      <c r="D95" s="244"/>
      <c r="E95" s="244"/>
      <c r="F95" s="244"/>
      <c r="G95" s="244"/>
      <c r="H95" s="220"/>
      <c r="I95" s="221"/>
      <c r="J95" s="221"/>
      <c r="K95" s="221"/>
      <c r="L95" s="221"/>
      <c r="M95" s="221"/>
      <c r="N95" s="221"/>
      <c r="O95" s="221"/>
      <c r="P95" s="221"/>
      <c r="Q95" s="221"/>
      <c r="R95" s="221"/>
      <c r="S95" s="221"/>
      <c r="T95" s="221"/>
      <c r="U95" s="221"/>
      <c r="V95" s="221"/>
      <c r="W95" s="221"/>
      <c r="X95" s="220"/>
      <c r="Y95" s="107"/>
      <c r="Z95" s="227" t="str">
        <f t="shared" si="13"/>
        <v/>
      </c>
      <c r="AB95" s="239" t="str">
        <f t="shared" si="14"/>
        <v/>
      </c>
      <c r="AC95" s="239" t="str">
        <f t="shared" si="15"/>
        <v/>
      </c>
      <c r="AD95" s="239" t="str">
        <f t="shared" si="16"/>
        <v/>
      </c>
      <c r="AE95" s="239" t="str">
        <f t="shared" si="17"/>
        <v/>
      </c>
      <c r="AF95" s="239" t="str">
        <f t="shared" si="18"/>
        <v/>
      </c>
      <c r="AG95" s="243" t="str">
        <f t="shared" si="19"/>
        <v/>
      </c>
      <c r="AW95" s="396" t="str">
        <f t="shared" si="20"/>
        <v/>
      </c>
      <c r="AX95" s="396" t="str">
        <f t="shared" si="21"/>
        <v/>
      </c>
    </row>
    <row r="96" spans="1:50">
      <c r="A96" s="235" t="str">
        <f t="shared" si="12"/>
        <v/>
      </c>
      <c r="B96" s="219">
        <v>93</v>
      </c>
      <c r="C96" s="244" t="str">
        <f t="shared" si="22"/>
        <v/>
      </c>
      <c r="D96" s="244"/>
      <c r="E96" s="244"/>
      <c r="F96" s="244"/>
      <c r="G96" s="244"/>
      <c r="H96" s="220"/>
      <c r="I96" s="221"/>
      <c r="J96" s="221"/>
      <c r="K96" s="221"/>
      <c r="L96" s="221"/>
      <c r="M96" s="221"/>
      <c r="N96" s="221"/>
      <c r="O96" s="221"/>
      <c r="P96" s="221"/>
      <c r="Q96" s="221"/>
      <c r="R96" s="221"/>
      <c r="S96" s="221"/>
      <c r="T96" s="221"/>
      <c r="U96" s="221"/>
      <c r="V96" s="221"/>
      <c r="W96" s="221"/>
      <c r="X96" s="107"/>
      <c r="Y96" s="107"/>
      <c r="Z96" s="227" t="str">
        <f t="shared" si="13"/>
        <v/>
      </c>
      <c r="AB96" s="239" t="str">
        <f t="shared" si="14"/>
        <v/>
      </c>
      <c r="AC96" s="239" t="str">
        <f t="shared" si="15"/>
        <v/>
      </c>
      <c r="AD96" s="239" t="str">
        <f t="shared" si="16"/>
        <v/>
      </c>
      <c r="AE96" s="239" t="str">
        <f t="shared" si="17"/>
        <v/>
      </c>
      <c r="AF96" s="239" t="str">
        <f t="shared" si="18"/>
        <v/>
      </c>
      <c r="AG96" s="243" t="str">
        <f t="shared" si="19"/>
        <v/>
      </c>
      <c r="AW96" s="396" t="str">
        <f t="shared" si="20"/>
        <v/>
      </c>
      <c r="AX96" s="396" t="str">
        <f t="shared" si="21"/>
        <v/>
      </c>
    </row>
    <row r="97" spans="1:50">
      <c r="A97" s="235" t="str">
        <f t="shared" si="12"/>
        <v/>
      </c>
      <c r="B97" s="219">
        <v>94</v>
      </c>
      <c r="C97" s="244" t="str">
        <f t="shared" si="22"/>
        <v/>
      </c>
      <c r="D97" s="244"/>
      <c r="E97" s="244"/>
      <c r="F97" s="244"/>
      <c r="G97" s="244"/>
      <c r="H97" s="220"/>
      <c r="I97" s="221"/>
      <c r="J97" s="221"/>
      <c r="K97" s="221"/>
      <c r="L97" s="221"/>
      <c r="M97" s="221"/>
      <c r="N97" s="221"/>
      <c r="O97" s="221"/>
      <c r="P97" s="221"/>
      <c r="Q97" s="221"/>
      <c r="R97" s="221"/>
      <c r="S97" s="221"/>
      <c r="T97" s="221"/>
      <c r="U97" s="221"/>
      <c r="V97" s="221"/>
      <c r="W97" s="221"/>
      <c r="X97" s="107"/>
      <c r="Y97" s="107"/>
      <c r="Z97" s="227" t="str">
        <f t="shared" si="13"/>
        <v/>
      </c>
      <c r="AB97" s="239" t="str">
        <f t="shared" si="14"/>
        <v/>
      </c>
      <c r="AC97" s="239" t="str">
        <f t="shared" si="15"/>
        <v/>
      </c>
      <c r="AD97" s="239" t="str">
        <f t="shared" si="16"/>
        <v/>
      </c>
      <c r="AE97" s="239" t="str">
        <f t="shared" si="17"/>
        <v/>
      </c>
      <c r="AF97" s="239" t="str">
        <f t="shared" si="18"/>
        <v/>
      </c>
      <c r="AG97" s="243" t="str">
        <f t="shared" si="19"/>
        <v/>
      </c>
      <c r="AW97" s="396" t="str">
        <f t="shared" si="20"/>
        <v/>
      </c>
      <c r="AX97" s="396" t="str">
        <f t="shared" si="21"/>
        <v/>
      </c>
    </row>
    <row r="98" spans="1:50">
      <c r="A98" s="235" t="str">
        <f t="shared" si="12"/>
        <v/>
      </c>
      <c r="B98" s="219">
        <v>95</v>
      </c>
      <c r="C98" s="244" t="str">
        <f t="shared" si="22"/>
        <v/>
      </c>
      <c r="D98" s="244"/>
      <c r="E98" s="244"/>
      <c r="F98" s="244"/>
      <c r="G98" s="244"/>
      <c r="H98" s="220"/>
      <c r="I98" s="221"/>
      <c r="J98" s="221"/>
      <c r="K98" s="221"/>
      <c r="L98" s="221"/>
      <c r="M98" s="221"/>
      <c r="N98" s="221"/>
      <c r="O98" s="221"/>
      <c r="P98" s="221"/>
      <c r="Q98" s="221"/>
      <c r="R98" s="221"/>
      <c r="S98" s="221"/>
      <c r="T98" s="221"/>
      <c r="U98" s="221"/>
      <c r="V98" s="221"/>
      <c r="W98" s="221"/>
      <c r="X98" s="107"/>
      <c r="Y98" s="107"/>
      <c r="Z98" s="227" t="str">
        <f t="shared" si="13"/>
        <v/>
      </c>
      <c r="AB98" s="239" t="str">
        <f t="shared" si="14"/>
        <v/>
      </c>
      <c r="AC98" s="239" t="str">
        <f t="shared" si="15"/>
        <v/>
      </c>
      <c r="AD98" s="239" t="str">
        <f t="shared" si="16"/>
        <v/>
      </c>
      <c r="AE98" s="239" t="str">
        <f t="shared" si="17"/>
        <v/>
      </c>
      <c r="AF98" s="239" t="str">
        <f t="shared" si="18"/>
        <v/>
      </c>
      <c r="AG98" s="243" t="str">
        <f t="shared" si="19"/>
        <v/>
      </c>
      <c r="AW98" s="396" t="str">
        <f t="shared" si="20"/>
        <v/>
      </c>
      <c r="AX98" s="396" t="str">
        <f t="shared" si="21"/>
        <v/>
      </c>
    </row>
    <row r="99" spans="1:50">
      <c r="A99" s="235" t="str">
        <f t="shared" si="12"/>
        <v/>
      </c>
      <c r="B99" s="219">
        <v>96</v>
      </c>
      <c r="C99" s="244" t="str">
        <f t="shared" si="22"/>
        <v/>
      </c>
      <c r="D99" s="244"/>
      <c r="E99" s="244"/>
      <c r="F99" s="244"/>
      <c r="G99" s="244"/>
      <c r="H99" s="220"/>
      <c r="I99" s="221"/>
      <c r="J99" s="221"/>
      <c r="K99" s="221"/>
      <c r="L99" s="221"/>
      <c r="M99" s="221"/>
      <c r="N99" s="221"/>
      <c r="O99" s="221"/>
      <c r="P99" s="221"/>
      <c r="Q99" s="221"/>
      <c r="R99" s="221"/>
      <c r="S99" s="221"/>
      <c r="T99" s="221"/>
      <c r="U99" s="221"/>
      <c r="V99" s="221"/>
      <c r="W99" s="221"/>
      <c r="X99" s="107"/>
      <c r="Y99" s="107"/>
      <c r="Z99" s="227" t="str">
        <f t="shared" si="13"/>
        <v/>
      </c>
      <c r="AB99" s="239" t="str">
        <f t="shared" si="14"/>
        <v/>
      </c>
      <c r="AC99" s="239" t="str">
        <f t="shared" si="15"/>
        <v/>
      </c>
      <c r="AD99" s="239" t="str">
        <f t="shared" si="16"/>
        <v/>
      </c>
      <c r="AE99" s="239" t="str">
        <f t="shared" si="17"/>
        <v/>
      </c>
      <c r="AF99" s="239" t="str">
        <f t="shared" si="18"/>
        <v/>
      </c>
      <c r="AG99" s="243" t="str">
        <f t="shared" si="19"/>
        <v/>
      </c>
      <c r="AW99" s="396" t="str">
        <f t="shared" si="20"/>
        <v/>
      </c>
      <c r="AX99" s="396" t="str">
        <f t="shared" si="21"/>
        <v/>
      </c>
    </row>
    <row r="100" spans="1:50">
      <c r="A100" s="235" t="str">
        <f t="shared" si="12"/>
        <v/>
      </c>
      <c r="B100" s="219">
        <v>97</v>
      </c>
      <c r="C100" s="244" t="str">
        <f t="shared" si="22"/>
        <v/>
      </c>
      <c r="D100" s="244"/>
      <c r="E100" s="244"/>
      <c r="F100" s="244"/>
      <c r="G100" s="244"/>
      <c r="H100" s="220"/>
      <c r="I100" s="221"/>
      <c r="J100" s="221"/>
      <c r="K100" s="221"/>
      <c r="L100" s="221"/>
      <c r="M100" s="221"/>
      <c r="N100" s="221"/>
      <c r="O100" s="221"/>
      <c r="P100" s="221"/>
      <c r="Q100" s="221"/>
      <c r="R100" s="221"/>
      <c r="S100" s="221"/>
      <c r="T100" s="221"/>
      <c r="U100" s="221"/>
      <c r="V100" s="221"/>
      <c r="W100" s="221"/>
      <c r="X100" s="107"/>
      <c r="Y100" s="107"/>
      <c r="Z100" s="227" t="str">
        <f t="shared" si="13"/>
        <v/>
      </c>
      <c r="AB100" s="239" t="str">
        <f t="shared" si="14"/>
        <v/>
      </c>
      <c r="AC100" s="239" t="str">
        <f t="shared" si="15"/>
        <v/>
      </c>
      <c r="AD100" s="239" t="str">
        <f t="shared" si="16"/>
        <v/>
      </c>
      <c r="AE100" s="239" t="str">
        <f t="shared" si="17"/>
        <v/>
      </c>
      <c r="AF100" s="239" t="str">
        <f t="shared" si="18"/>
        <v/>
      </c>
      <c r="AG100" s="243" t="str">
        <f t="shared" si="19"/>
        <v/>
      </c>
      <c r="AW100" s="396" t="str">
        <f t="shared" si="20"/>
        <v/>
      </c>
      <c r="AX100" s="396" t="str">
        <f t="shared" si="21"/>
        <v/>
      </c>
    </row>
    <row r="101" spans="1:50">
      <c r="A101" s="235" t="str">
        <f t="shared" si="12"/>
        <v/>
      </c>
      <c r="B101" s="219">
        <v>98</v>
      </c>
      <c r="C101" s="244" t="str">
        <f t="shared" si="22"/>
        <v/>
      </c>
      <c r="D101" s="244"/>
      <c r="E101" s="244"/>
      <c r="F101" s="244"/>
      <c r="G101" s="244"/>
      <c r="H101" s="220"/>
      <c r="I101" s="221"/>
      <c r="J101" s="221"/>
      <c r="K101" s="221"/>
      <c r="L101" s="221"/>
      <c r="M101" s="221"/>
      <c r="N101" s="221"/>
      <c r="O101" s="221"/>
      <c r="P101" s="221"/>
      <c r="Q101" s="221"/>
      <c r="R101" s="221"/>
      <c r="S101" s="221"/>
      <c r="T101" s="221"/>
      <c r="U101" s="221"/>
      <c r="V101" s="221"/>
      <c r="W101" s="221"/>
      <c r="X101" s="107"/>
      <c r="Y101" s="107"/>
      <c r="Z101" s="227" t="str">
        <f t="shared" si="13"/>
        <v/>
      </c>
      <c r="AB101" s="239" t="str">
        <f t="shared" si="14"/>
        <v/>
      </c>
      <c r="AC101" s="239" t="str">
        <f t="shared" si="15"/>
        <v/>
      </c>
      <c r="AD101" s="239" t="str">
        <f t="shared" si="16"/>
        <v/>
      </c>
      <c r="AE101" s="239" t="str">
        <f t="shared" si="17"/>
        <v/>
      </c>
      <c r="AF101" s="239" t="str">
        <f t="shared" si="18"/>
        <v/>
      </c>
      <c r="AG101" s="243" t="str">
        <f t="shared" si="19"/>
        <v/>
      </c>
      <c r="AW101" s="396" t="str">
        <f t="shared" si="20"/>
        <v/>
      </c>
      <c r="AX101" s="396" t="str">
        <f t="shared" si="21"/>
        <v/>
      </c>
    </row>
    <row r="102" spans="1:50">
      <c r="A102" s="235" t="str">
        <f t="shared" si="12"/>
        <v/>
      </c>
      <c r="B102" s="219">
        <v>99</v>
      </c>
      <c r="C102" s="244" t="str">
        <f t="shared" si="22"/>
        <v/>
      </c>
      <c r="D102" s="244"/>
      <c r="E102" s="244"/>
      <c r="F102" s="244"/>
      <c r="G102" s="244"/>
      <c r="H102" s="220"/>
      <c r="I102" s="221"/>
      <c r="J102" s="221"/>
      <c r="K102" s="221"/>
      <c r="L102" s="221"/>
      <c r="M102" s="221"/>
      <c r="N102" s="221"/>
      <c r="O102" s="221"/>
      <c r="P102" s="221"/>
      <c r="Q102" s="221"/>
      <c r="R102" s="221"/>
      <c r="S102" s="221"/>
      <c r="T102" s="221"/>
      <c r="U102" s="221"/>
      <c r="V102" s="221"/>
      <c r="W102" s="221"/>
      <c r="X102" s="107"/>
      <c r="Y102" s="107"/>
      <c r="Z102" s="227" t="str">
        <f t="shared" si="13"/>
        <v/>
      </c>
      <c r="AB102" s="239" t="str">
        <f t="shared" si="14"/>
        <v/>
      </c>
      <c r="AC102" s="239" t="str">
        <f t="shared" si="15"/>
        <v/>
      </c>
      <c r="AD102" s="239" t="str">
        <f t="shared" si="16"/>
        <v/>
      </c>
      <c r="AE102" s="239" t="str">
        <f t="shared" si="17"/>
        <v/>
      </c>
      <c r="AF102" s="239" t="str">
        <f t="shared" si="18"/>
        <v/>
      </c>
      <c r="AG102" s="243" t="str">
        <f t="shared" si="19"/>
        <v/>
      </c>
      <c r="AW102" s="396" t="str">
        <f t="shared" si="20"/>
        <v/>
      </c>
      <c r="AX102" s="396" t="str">
        <f t="shared" si="21"/>
        <v/>
      </c>
    </row>
    <row r="103" spans="1:50">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3" t="s">
        <v>597</v>
      </c>
      <c r="AB103" s="239" t="str">
        <f t="shared" ref="AB103" si="23">SUBSTITUTE(UPPER(G103)," ","")</f>
        <v/>
      </c>
    </row>
    <row r="104" spans="1:50">
      <c r="A104" s="107"/>
      <c r="B104" s="107"/>
      <c r="C104" s="306"/>
      <c r="D104" s="306"/>
      <c r="E104" s="306"/>
      <c r="F104" s="306"/>
      <c r="G104" s="306"/>
      <c r="H104" s="107"/>
      <c r="I104" s="107"/>
      <c r="J104" s="107"/>
      <c r="K104" s="107"/>
      <c r="L104" s="107"/>
      <c r="M104" s="107"/>
      <c r="N104" s="107"/>
      <c r="O104" s="107"/>
      <c r="P104" s="107"/>
      <c r="Q104" s="107"/>
      <c r="R104" s="107"/>
      <c r="S104" s="107"/>
      <c r="T104" s="107"/>
      <c r="U104" s="107"/>
      <c r="V104" s="107"/>
      <c r="W104" s="107"/>
      <c r="X104" s="107"/>
      <c r="Y104" s="107"/>
      <c r="Z104" s="110"/>
    </row>
    <row r="105" spans="1:50">
      <c r="A105" s="214"/>
      <c r="B105" s="222"/>
      <c r="C105" s="307"/>
      <c r="D105" s="307"/>
      <c r="E105" s="307"/>
      <c r="F105" s="308"/>
      <c r="G105" s="308"/>
      <c r="H105" s="107"/>
      <c r="I105" s="107"/>
      <c r="J105" s="214"/>
      <c r="K105" s="214"/>
      <c r="L105" s="107"/>
      <c r="M105" s="107"/>
      <c r="N105" s="107"/>
      <c r="O105" s="107"/>
      <c r="P105" s="107"/>
      <c r="Q105" s="107"/>
      <c r="R105" s="107"/>
      <c r="S105" s="107"/>
      <c r="T105" s="107"/>
      <c r="U105" s="107"/>
      <c r="V105" s="107"/>
      <c r="W105" s="107"/>
      <c r="X105" s="107"/>
      <c r="Y105" s="107"/>
      <c r="Z105" s="110"/>
    </row>
    <row r="106" spans="1:50">
      <c r="A106" s="107"/>
      <c r="B106" s="107"/>
      <c r="C106" s="306"/>
      <c r="D106" s="306"/>
      <c r="E106" s="306"/>
      <c r="F106" s="306"/>
      <c r="G106" s="306"/>
      <c r="H106" s="107"/>
      <c r="I106" s="107"/>
      <c r="J106" s="107"/>
      <c r="K106" s="107"/>
      <c r="L106" s="107"/>
      <c r="M106" s="107"/>
      <c r="N106" s="107"/>
      <c r="O106" s="107"/>
      <c r="P106" s="107"/>
      <c r="Q106" s="107"/>
      <c r="R106" s="107"/>
      <c r="S106" s="107"/>
      <c r="T106" s="107"/>
      <c r="U106" s="107"/>
      <c r="V106" s="107"/>
      <c r="W106" s="107"/>
      <c r="X106" s="107"/>
      <c r="Y106" s="107"/>
      <c r="Z106" s="110"/>
    </row>
    <row r="107" spans="1:50">
      <c r="A107" s="107"/>
      <c r="B107" s="220"/>
      <c r="C107" s="305"/>
      <c r="D107" s="305"/>
      <c r="E107" s="305"/>
      <c r="F107" s="305"/>
      <c r="G107" s="306"/>
      <c r="H107" s="107"/>
      <c r="I107" s="107"/>
      <c r="J107" s="107"/>
      <c r="K107" s="107"/>
      <c r="L107" s="107"/>
      <c r="M107" s="107"/>
      <c r="N107" s="107"/>
      <c r="O107" s="107"/>
      <c r="P107" s="107"/>
      <c r="Q107" s="107"/>
      <c r="R107" s="107"/>
      <c r="S107" s="107"/>
      <c r="T107" s="107"/>
      <c r="U107" s="107"/>
      <c r="V107" s="107"/>
      <c r="W107" s="107"/>
      <c r="X107" s="107"/>
      <c r="Y107" s="107"/>
      <c r="Z107" s="110"/>
    </row>
    <row r="108" spans="1:50">
      <c r="A108" s="107"/>
      <c r="B108" s="220"/>
      <c r="C108" s="305"/>
      <c r="D108" s="305"/>
      <c r="E108" s="305"/>
      <c r="F108" s="305"/>
      <c r="G108" s="306"/>
      <c r="H108" s="107"/>
      <c r="I108" s="107"/>
      <c r="J108" s="107"/>
      <c r="K108" s="107"/>
      <c r="L108" s="107"/>
      <c r="M108" s="107"/>
      <c r="N108" s="107"/>
      <c r="O108" s="107"/>
      <c r="P108" s="107"/>
      <c r="Q108" s="107"/>
      <c r="R108" s="107"/>
      <c r="S108" s="107"/>
      <c r="T108" s="107"/>
      <c r="U108" s="107"/>
      <c r="V108" s="107"/>
      <c r="W108" s="107"/>
      <c r="X108" s="107"/>
      <c r="Y108" s="107"/>
      <c r="Z108" s="110"/>
    </row>
    <row r="109" spans="1:50">
      <c r="A109" s="107"/>
      <c r="B109" s="220"/>
      <c r="C109" s="305"/>
      <c r="D109" s="305"/>
      <c r="E109" s="305"/>
      <c r="F109" s="305"/>
      <c r="G109" s="306"/>
      <c r="H109" s="107"/>
      <c r="I109" s="107"/>
      <c r="J109" s="107"/>
      <c r="K109" s="107"/>
      <c r="L109" s="107"/>
      <c r="M109" s="107"/>
      <c r="N109" s="107"/>
      <c r="O109" s="107"/>
      <c r="P109" s="107"/>
      <c r="Q109" s="107"/>
      <c r="R109" s="107"/>
      <c r="S109" s="107"/>
      <c r="T109" s="107"/>
      <c r="U109" s="107"/>
      <c r="V109" s="107"/>
      <c r="W109" s="107"/>
      <c r="X109" s="107"/>
      <c r="Y109" s="107"/>
      <c r="Z109" s="110"/>
    </row>
    <row r="110" spans="1:50">
      <c r="A110" s="107"/>
      <c r="B110" s="220"/>
      <c r="C110" s="305"/>
      <c r="D110" s="305"/>
      <c r="E110" s="305"/>
      <c r="F110" s="305"/>
      <c r="G110" s="306"/>
      <c r="H110" s="107"/>
      <c r="I110" s="107"/>
      <c r="J110" s="107"/>
      <c r="K110" s="107"/>
      <c r="L110" s="107"/>
      <c r="M110" s="107"/>
      <c r="N110" s="107"/>
      <c r="O110" s="107"/>
      <c r="P110" s="107"/>
      <c r="Q110" s="107"/>
      <c r="R110" s="107"/>
      <c r="S110" s="107"/>
      <c r="T110" s="107"/>
      <c r="U110" s="220"/>
      <c r="V110" s="220"/>
      <c r="W110" s="220"/>
      <c r="X110" s="220"/>
      <c r="Y110" s="107"/>
      <c r="Z110" s="110"/>
    </row>
    <row r="111" spans="1:50">
      <c r="A111" s="107"/>
      <c r="B111" s="224"/>
      <c r="C111" s="309"/>
      <c r="D111" s="310"/>
      <c r="E111" s="310"/>
      <c r="F111" s="310"/>
      <c r="G111" s="310"/>
      <c r="H111" s="225"/>
      <c r="I111" s="225"/>
      <c r="J111" s="225"/>
      <c r="K111" s="225"/>
      <c r="L111" s="225"/>
      <c r="M111" s="225"/>
      <c r="N111" s="225"/>
      <c r="O111" s="225"/>
      <c r="P111" s="225"/>
      <c r="Q111" s="225"/>
      <c r="R111" s="225"/>
      <c r="S111" s="225"/>
      <c r="T111" s="225"/>
      <c r="U111" s="220"/>
      <c r="V111" s="220"/>
      <c r="W111" s="220"/>
      <c r="X111" s="220"/>
      <c r="Y111" s="107"/>
      <c r="Z111" s="110"/>
    </row>
    <row r="112" spans="1:50">
      <c r="A112" s="107"/>
      <c r="B112" s="224"/>
      <c r="C112" s="309"/>
      <c r="D112" s="310"/>
      <c r="E112" s="310"/>
      <c r="F112" s="310"/>
      <c r="G112" s="310"/>
      <c r="H112" s="225"/>
      <c r="I112" s="225"/>
      <c r="J112" s="225"/>
      <c r="K112" s="225"/>
      <c r="L112" s="225"/>
      <c r="M112" s="225"/>
      <c r="N112" s="225"/>
      <c r="O112" s="225"/>
      <c r="P112" s="225"/>
      <c r="Q112" s="225"/>
      <c r="R112" s="225"/>
      <c r="S112" s="225"/>
      <c r="T112" s="225"/>
      <c r="U112" s="220"/>
      <c r="V112" s="220"/>
      <c r="W112" s="220"/>
      <c r="X112" s="220"/>
      <c r="Y112" s="107"/>
      <c r="Z112" s="110"/>
    </row>
    <row r="113" spans="1:26">
      <c r="A113" s="107"/>
      <c r="B113" s="224"/>
      <c r="C113" s="309"/>
      <c r="D113" s="310"/>
      <c r="E113" s="310"/>
      <c r="F113" s="310"/>
      <c r="G113" s="310"/>
      <c r="H113" s="225"/>
      <c r="I113" s="225"/>
      <c r="J113" s="225"/>
      <c r="K113" s="225"/>
      <c r="L113" s="225"/>
      <c r="M113" s="225"/>
      <c r="N113" s="225"/>
      <c r="O113" s="225"/>
      <c r="P113" s="225"/>
      <c r="Q113" s="225"/>
      <c r="R113" s="225"/>
      <c r="S113" s="225"/>
      <c r="T113" s="225"/>
      <c r="U113" s="107"/>
      <c r="V113" s="107"/>
      <c r="W113" s="107"/>
      <c r="X113" s="107"/>
      <c r="Y113" s="107"/>
      <c r="Z113" s="110"/>
    </row>
    <row r="114" spans="1:26">
      <c r="A114" s="107"/>
      <c r="B114" s="220"/>
      <c r="C114" s="305"/>
      <c r="D114" s="306"/>
      <c r="E114" s="306"/>
      <c r="F114" s="306"/>
      <c r="G114" s="306"/>
      <c r="H114" s="107"/>
      <c r="I114" s="107"/>
      <c r="J114" s="107"/>
      <c r="K114" s="107"/>
      <c r="L114" s="107"/>
      <c r="M114" s="107"/>
      <c r="N114" s="107"/>
      <c r="O114" s="107"/>
      <c r="P114" s="107"/>
      <c r="Q114" s="107"/>
      <c r="R114" s="107"/>
      <c r="S114" s="107"/>
      <c r="T114" s="107"/>
      <c r="U114" s="107"/>
      <c r="V114" s="107"/>
      <c r="W114" s="107"/>
      <c r="X114" s="107"/>
      <c r="Y114" s="107"/>
      <c r="Z114" s="110"/>
    </row>
    <row r="115" spans="1:26">
      <c r="A115" s="107"/>
      <c r="B115" s="107"/>
      <c r="C115" s="306"/>
      <c r="D115" s="306"/>
      <c r="E115" s="306"/>
      <c r="F115" s="306"/>
      <c r="G115" s="306"/>
      <c r="H115" s="107"/>
      <c r="I115" s="107"/>
      <c r="J115" s="107"/>
      <c r="K115" s="107"/>
      <c r="L115" s="107"/>
      <c r="M115" s="107"/>
      <c r="N115" s="107"/>
      <c r="O115" s="107"/>
      <c r="P115" s="107"/>
      <c r="Q115" s="107"/>
      <c r="R115" s="107"/>
      <c r="S115" s="107"/>
      <c r="T115" s="107"/>
      <c r="U115" s="107"/>
      <c r="V115" s="107"/>
      <c r="W115" s="107"/>
      <c r="X115" s="107"/>
      <c r="Y115" s="107"/>
      <c r="Z115" s="110"/>
    </row>
    <row r="116" spans="1:26">
      <c r="A116" s="107"/>
      <c r="B116" s="107"/>
      <c r="C116" s="306"/>
      <c r="D116" s="306"/>
      <c r="E116" s="306"/>
      <c r="F116" s="311"/>
      <c r="G116" s="311"/>
      <c r="H116" s="226"/>
      <c r="I116" s="226"/>
      <c r="J116" s="226"/>
      <c r="K116" s="226"/>
      <c r="L116" s="226"/>
      <c r="M116" s="226"/>
      <c r="N116" s="226"/>
      <c r="O116" s="226"/>
      <c r="P116" s="226"/>
      <c r="Q116" s="226"/>
      <c r="R116" s="226"/>
      <c r="S116" s="226"/>
      <c r="T116" s="226"/>
      <c r="U116" s="107"/>
      <c r="V116" s="107"/>
      <c r="W116" s="107"/>
      <c r="X116" s="107"/>
      <c r="Y116" s="107"/>
      <c r="Z116" s="110"/>
    </row>
    <row r="117" spans="1:26">
      <c r="A117" s="107"/>
      <c r="B117" s="107"/>
      <c r="C117" s="306"/>
      <c r="D117" s="306"/>
      <c r="E117" s="306"/>
      <c r="F117" s="311"/>
      <c r="G117" s="311"/>
      <c r="H117" s="226"/>
      <c r="I117" s="226"/>
      <c r="J117" s="226"/>
      <c r="K117" s="226"/>
      <c r="L117" s="226"/>
      <c r="M117" s="226"/>
      <c r="N117" s="226"/>
      <c r="O117" s="226"/>
      <c r="P117" s="226"/>
      <c r="Q117" s="226"/>
      <c r="R117" s="226"/>
      <c r="S117" s="226"/>
      <c r="T117" s="226"/>
      <c r="U117" s="107"/>
      <c r="V117" s="107"/>
      <c r="W117" s="107"/>
      <c r="X117" s="107"/>
      <c r="Y117" s="107"/>
      <c r="Z117" s="110"/>
    </row>
    <row r="118" spans="1:26">
      <c r="A118" s="107"/>
      <c r="B118" s="107"/>
      <c r="C118" s="306"/>
      <c r="D118" s="306"/>
      <c r="E118" s="311"/>
      <c r="F118" s="311"/>
      <c r="G118" s="311"/>
      <c r="H118" s="226"/>
      <c r="I118" s="226"/>
      <c r="J118" s="226"/>
      <c r="K118" s="226"/>
      <c r="L118" s="226"/>
      <c r="M118" s="226"/>
      <c r="N118" s="226"/>
      <c r="O118" s="226"/>
      <c r="P118" s="226"/>
      <c r="Q118" s="226"/>
      <c r="R118" s="226"/>
      <c r="S118" s="226"/>
      <c r="T118" s="226"/>
      <c r="U118" s="107"/>
      <c r="V118" s="107"/>
      <c r="W118" s="107"/>
      <c r="X118" s="107"/>
      <c r="Y118" s="107"/>
      <c r="Z118" s="110"/>
    </row>
    <row r="119" spans="1:26">
      <c r="A119" s="107"/>
      <c r="B119" s="107"/>
      <c r="C119" s="306"/>
      <c r="D119" s="306"/>
      <c r="E119" s="306"/>
      <c r="F119" s="311"/>
      <c r="G119" s="311"/>
      <c r="H119" s="226"/>
      <c r="I119" s="226"/>
      <c r="J119" s="226"/>
      <c r="K119" s="226"/>
      <c r="L119" s="226"/>
      <c r="M119" s="226"/>
      <c r="N119" s="226"/>
      <c r="O119" s="226"/>
      <c r="P119" s="226"/>
      <c r="Q119" s="226"/>
      <c r="R119" s="226"/>
      <c r="S119" s="226"/>
      <c r="T119" s="226"/>
      <c r="U119" s="107"/>
      <c r="V119" s="107"/>
      <c r="W119" s="107"/>
      <c r="X119" s="107"/>
      <c r="Y119" s="107"/>
      <c r="Z119" s="110"/>
    </row>
    <row r="120" spans="1:26">
      <c r="A120" s="107"/>
      <c r="B120" s="107"/>
      <c r="C120" s="306"/>
      <c r="D120" s="306"/>
      <c r="E120" s="306"/>
      <c r="F120" s="306"/>
      <c r="G120" s="306"/>
      <c r="H120" s="107"/>
      <c r="I120" s="107"/>
      <c r="J120" s="107"/>
      <c r="K120" s="107"/>
      <c r="L120" s="107"/>
      <c r="M120" s="107"/>
      <c r="N120" s="107"/>
      <c r="O120" s="107"/>
      <c r="P120" s="107"/>
      <c r="Q120" s="107"/>
      <c r="R120" s="107"/>
      <c r="S120" s="107"/>
      <c r="T120" s="107"/>
      <c r="U120" s="107"/>
      <c r="V120" s="107"/>
      <c r="W120" s="107"/>
      <c r="X120" s="107"/>
      <c r="Y120" s="107"/>
      <c r="Z120" s="110"/>
    </row>
    <row r="121" spans="1:26">
      <c r="A121" s="107"/>
      <c r="B121" s="107"/>
      <c r="C121" s="306"/>
      <c r="D121" s="306"/>
      <c r="E121" s="306"/>
      <c r="F121" s="306"/>
      <c r="G121" s="306"/>
      <c r="H121" s="107"/>
      <c r="I121" s="107"/>
      <c r="J121" s="107"/>
      <c r="K121" s="107"/>
      <c r="L121" s="107"/>
      <c r="M121" s="107"/>
      <c r="N121" s="107"/>
      <c r="O121" s="107"/>
      <c r="P121" s="107"/>
      <c r="Q121" s="107"/>
      <c r="R121" s="107"/>
      <c r="S121" s="107"/>
      <c r="T121" s="107"/>
      <c r="U121" s="107"/>
      <c r="V121" s="107"/>
      <c r="W121" s="107"/>
      <c r="X121" s="107"/>
      <c r="Y121" s="107"/>
      <c r="Z121" s="110"/>
    </row>
    <row r="122" spans="1:26">
      <c r="A122" s="214"/>
      <c r="B122" s="222"/>
      <c r="C122" s="307"/>
      <c r="D122" s="307"/>
      <c r="E122" s="307"/>
      <c r="F122" s="308"/>
      <c r="G122" s="308"/>
      <c r="H122" s="107"/>
      <c r="I122" s="107"/>
      <c r="J122" s="214"/>
      <c r="K122" s="214"/>
      <c r="L122" s="107"/>
      <c r="M122" s="107"/>
      <c r="N122" s="107"/>
      <c r="O122" s="107"/>
      <c r="P122" s="107"/>
      <c r="Q122" s="107"/>
      <c r="R122" s="107"/>
      <c r="S122" s="107"/>
      <c r="T122" s="107"/>
      <c r="U122" s="107"/>
      <c r="V122" s="107"/>
      <c r="W122" s="107"/>
      <c r="X122" s="107"/>
      <c r="Y122" s="107"/>
      <c r="Z122" s="110"/>
    </row>
    <row r="123" spans="1:26">
      <c r="A123" s="107"/>
      <c r="B123" s="107"/>
      <c r="C123" s="306"/>
      <c r="D123" s="306"/>
      <c r="E123" s="306"/>
      <c r="F123" s="306"/>
      <c r="G123" s="306"/>
      <c r="H123" s="107"/>
      <c r="I123" s="107"/>
      <c r="J123" s="107"/>
      <c r="K123" s="107"/>
      <c r="L123" s="107"/>
      <c r="M123" s="107"/>
      <c r="N123" s="107"/>
      <c r="O123" s="107"/>
      <c r="P123" s="107"/>
      <c r="Q123" s="107"/>
      <c r="R123" s="107"/>
      <c r="S123" s="107"/>
      <c r="T123" s="107"/>
      <c r="U123" s="107"/>
      <c r="V123" s="107"/>
      <c r="W123" s="107"/>
      <c r="X123" s="107"/>
      <c r="Y123" s="107"/>
      <c r="Z123" s="110"/>
    </row>
    <row r="124" spans="1:26">
      <c r="A124" s="107"/>
      <c r="B124" s="220"/>
      <c r="C124" s="305"/>
      <c r="D124" s="305"/>
      <c r="E124" s="305"/>
      <c r="F124" s="305"/>
      <c r="G124" s="306"/>
      <c r="H124" s="107"/>
      <c r="I124" s="107"/>
      <c r="J124" s="107"/>
      <c r="K124" s="107"/>
      <c r="L124" s="107"/>
      <c r="M124" s="107"/>
      <c r="N124" s="107"/>
      <c r="O124" s="107"/>
      <c r="P124" s="107"/>
      <c r="Q124" s="107"/>
      <c r="R124" s="107"/>
      <c r="S124" s="107"/>
      <c r="T124" s="107"/>
      <c r="U124" s="107"/>
      <c r="V124" s="107"/>
      <c r="W124" s="107"/>
      <c r="X124" s="107"/>
      <c r="Y124" s="107"/>
      <c r="Z124" s="110"/>
    </row>
    <row r="125" spans="1:26">
      <c r="A125" s="107"/>
      <c r="B125" s="220"/>
      <c r="C125" s="305"/>
      <c r="D125" s="305"/>
      <c r="E125" s="305"/>
      <c r="F125" s="305"/>
      <c r="G125" s="306"/>
      <c r="H125" s="107"/>
      <c r="I125" s="107"/>
      <c r="J125" s="107"/>
      <c r="K125" s="107"/>
      <c r="L125" s="107"/>
      <c r="M125" s="107"/>
      <c r="N125" s="107"/>
      <c r="O125" s="107"/>
      <c r="P125" s="107"/>
      <c r="Q125" s="107"/>
      <c r="R125" s="107"/>
      <c r="S125" s="107"/>
      <c r="T125" s="107"/>
      <c r="U125" s="107"/>
      <c r="V125" s="107"/>
      <c r="W125" s="107"/>
      <c r="X125" s="107"/>
      <c r="Y125" s="107"/>
      <c r="Z125" s="110"/>
    </row>
    <row r="126" spans="1:26">
      <c r="A126" s="107"/>
      <c r="B126" s="220"/>
      <c r="C126" s="305"/>
      <c r="D126" s="305"/>
      <c r="E126" s="305"/>
      <c r="F126" s="305"/>
      <c r="G126" s="306"/>
      <c r="H126" s="107"/>
      <c r="I126" s="107"/>
      <c r="J126" s="107"/>
      <c r="K126" s="107"/>
      <c r="L126" s="107"/>
      <c r="M126" s="107"/>
      <c r="N126" s="107"/>
      <c r="O126" s="107"/>
      <c r="P126" s="107"/>
      <c r="Q126" s="107"/>
      <c r="R126" s="107"/>
      <c r="S126" s="107"/>
      <c r="T126" s="107"/>
      <c r="U126" s="107"/>
      <c r="V126" s="107"/>
      <c r="W126" s="107"/>
      <c r="X126" s="107"/>
      <c r="Y126" s="107"/>
      <c r="Z126" s="110"/>
    </row>
    <row r="127" spans="1:26">
      <c r="A127" s="107"/>
      <c r="B127" s="220"/>
      <c r="C127" s="305"/>
      <c r="D127" s="305"/>
      <c r="E127" s="305"/>
      <c r="F127" s="305"/>
      <c r="G127" s="306"/>
      <c r="H127" s="107"/>
      <c r="I127" s="107"/>
      <c r="J127" s="107"/>
      <c r="K127" s="107"/>
      <c r="L127" s="107"/>
      <c r="M127" s="107"/>
      <c r="N127" s="107"/>
      <c r="O127" s="107"/>
      <c r="P127" s="107"/>
      <c r="Q127" s="107"/>
      <c r="R127" s="107"/>
      <c r="S127" s="107"/>
      <c r="T127" s="107"/>
      <c r="U127" s="220"/>
      <c r="V127" s="220"/>
      <c r="W127" s="220"/>
      <c r="X127" s="220"/>
      <c r="Y127" s="107"/>
      <c r="Z127" s="110"/>
    </row>
    <row r="128" spans="1:26">
      <c r="A128" s="107"/>
      <c r="B128" s="224"/>
      <c r="C128" s="309"/>
      <c r="D128" s="310"/>
      <c r="E128" s="310"/>
      <c r="F128" s="310"/>
      <c r="G128" s="310"/>
      <c r="H128" s="225"/>
      <c r="I128" s="225"/>
      <c r="J128" s="225"/>
      <c r="K128" s="225"/>
      <c r="L128" s="225"/>
      <c r="M128" s="225"/>
      <c r="N128" s="225"/>
      <c r="O128" s="225"/>
      <c r="P128" s="225"/>
      <c r="Q128" s="225"/>
      <c r="R128" s="225"/>
      <c r="S128" s="225"/>
      <c r="T128" s="225"/>
      <c r="U128" s="220"/>
      <c r="V128" s="220"/>
      <c r="W128" s="220"/>
      <c r="X128" s="220"/>
      <c r="Y128" s="107"/>
      <c r="Z128" s="110"/>
    </row>
    <row r="129" spans="1:26">
      <c r="A129" s="107"/>
      <c r="B129" s="224"/>
      <c r="C129" s="309"/>
      <c r="D129" s="310"/>
      <c r="E129" s="310"/>
      <c r="F129" s="310"/>
      <c r="G129" s="310"/>
      <c r="H129" s="225"/>
      <c r="I129" s="225"/>
      <c r="J129" s="225"/>
      <c r="K129" s="225"/>
      <c r="L129" s="225"/>
      <c r="M129" s="225"/>
      <c r="N129" s="225"/>
      <c r="O129" s="225"/>
      <c r="P129" s="225"/>
      <c r="Q129" s="225"/>
      <c r="R129" s="225"/>
      <c r="S129" s="225"/>
      <c r="T129" s="225"/>
      <c r="U129" s="220"/>
      <c r="V129" s="220"/>
      <c r="W129" s="220"/>
      <c r="X129" s="220"/>
      <c r="Y129" s="107"/>
      <c r="Z129" s="110"/>
    </row>
    <row r="130" spans="1:26">
      <c r="A130" s="107"/>
      <c r="B130" s="224"/>
      <c r="C130" s="309"/>
      <c r="D130" s="310"/>
      <c r="E130" s="310"/>
      <c r="F130" s="310"/>
      <c r="G130" s="310"/>
      <c r="H130" s="225"/>
      <c r="I130" s="225"/>
      <c r="J130" s="225"/>
      <c r="K130" s="225"/>
      <c r="L130" s="225"/>
      <c r="M130" s="225"/>
      <c r="N130" s="225"/>
      <c r="O130" s="225"/>
      <c r="P130" s="225"/>
      <c r="Q130" s="225"/>
      <c r="R130" s="225"/>
      <c r="S130" s="225"/>
      <c r="T130" s="225"/>
      <c r="U130" s="107"/>
      <c r="V130" s="107"/>
      <c r="W130" s="107"/>
      <c r="X130" s="107"/>
      <c r="Y130" s="107"/>
      <c r="Z130" s="110"/>
    </row>
    <row r="131" spans="1:26">
      <c r="A131" s="107"/>
      <c r="B131" s="220"/>
      <c r="C131" s="305"/>
      <c r="D131" s="306"/>
      <c r="E131" s="306"/>
      <c r="F131" s="306"/>
      <c r="G131" s="306"/>
      <c r="H131" s="107"/>
      <c r="I131" s="107"/>
      <c r="J131" s="107"/>
      <c r="K131" s="107"/>
      <c r="L131" s="107"/>
      <c r="M131" s="107"/>
      <c r="N131" s="107"/>
      <c r="O131" s="107"/>
      <c r="P131" s="107"/>
      <c r="Q131" s="107"/>
      <c r="R131" s="107"/>
      <c r="S131" s="107"/>
      <c r="T131" s="107"/>
      <c r="U131" s="107"/>
      <c r="V131" s="107"/>
      <c r="W131" s="107"/>
      <c r="X131" s="107"/>
      <c r="Y131" s="107"/>
      <c r="Z131" s="110"/>
    </row>
    <row r="132" spans="1:26">
      <c r="A132" s="107"/>
      <c r="B132" s="107"/>
      <c r="C132" s="306"/>
      <c r="D132" s="306"/>
      <c r="E132" s="306"/>
      <c r="F132" s="306"/>
      <c r="G132" s="306"/>
      <c r="H132" s="107"/>
      <c r="I132" s="107"/>
      <c r="J132" s="107"/>
      <c r="K132" s="107"/>
      <c r="L132" s="107"/>
      <c r="M132" s="107"/>
      <c r="N132" s="107"/>
      <c r="O132" s="107"/>
      <c r="P132" s="107"/>
      <c r="Q132" s="107"/>
      <c r="R132" s="107"/>
      <c r="S132" s="107"/>
      <c r="T132" s="107"/>
      <c r="U132" s="107"/>
      <c r="V132" s="107"/>
      <c r="W132" s="107"/>
      <c r="X132" s="107"/>
      <c r="Y132" s="107"/>
      <c r="Z132" s="110"/>
    </row>
    <row r="133" spans="1:26">
      <c r="A133" s="107"/>
      <c r="B133" s="107"/>
      <c r="C133" s="306"/>
      <c r="D133" s="306"/>
      <c r="E133" s="306"/>
      <c r="F133" s="311"/>
      <c r="G133" s="311"/>
      <c r="H133" s="226"/>
      <c r="I133" s="226"/>
      <c r="J133" s="226"/>
      <c r="K133" s="226"/>
      <c r="L133" s="226"/>
      <c r="M133" s="226"/>
      <c r="N133" s="226"/>
      <c r="O133" s="226"/>
      <c r="P133" s="226"/>
      <c r="Q133" s="226"/>
      <c r="R133" s="226"/>
      <c r="S133" s="226"/>
      <c r="T133" s="226"/>
      <c r="U133" s="107"/>
      <c r="V133" s="107"/>
      <c r="W133" s="107"/>
      <c r="X133" s="107"/>
      <c r="Y133" s="107"/>
      <c r="Z133" s="110"/>
    </row>
    <row r="134" spans="1:26">
      <c r="A134" s="107"/>
      <c r="B134" s="107"/>
      <c r="C134" s="306"/>
      <c r="D134" s="306"/>
      <c r="E134" s="306"/>
      <c r="F134" s="311"/>
      <c r="G134" s="311"/>
      <c r="H134" s="226"/>
      <c r="I134" s="226"/>
      <c r="J134" s="226"/>
      <c r="K134" s="226"/>
      <c r="L134" s="226"/>
      <c r="M134" s="226"/>
      <c r="N134" s="226"/>
      <c r="O134" s="226"/>
      <c r="P134" s="226"/>
      <c r="Q134" s="226"/>
      <c r="R134" s="226"/>
      <c r="S134" s="226"/>
      <c r="T134" s="226"/>
      <c r="U134" s="107"/>
      <c r="V134" s="107"/>
      <c r="W134" s="107"/>
      <c r="X134" s="107"/>
      <c r="Y134" s="107"/>
      <c r="Z134" s="110"/>
    </row>
    <row r="135" spans="1:26">
      <c r="A135" s="107"/>
      <c r="B135" s="107"/>
      <c r="C135" s="306"/>
      <c r="D135" s="306"/>
      <c r="E135" s="311"/>
      <c r="F135" s="311"/>
      <c r="G135" s="311"/>
      <c r="H135" s="226"/>
      <c r="I135" s="226"/>
      <c r="J135" s="226"/>
      <c r="K135" s="226"/>
      <c r="L135" s="226"/>
      <c r="M135" s="226"/>
      <c r="N135" s="226"/>
      <c r="O135" s="226"/>
      <c r="P135" s="226"/>
      <c r="Q135" s="226"/>
      <c r="R135" s="226"/>
      <c r="S135" s="226"/>
      <c r="T135" s="226"/>
      <c r="U135" s="107"/>
      <c r="V135" s="107"/>
      <c r="W135" s="107"/>
      <c r="X135" s="107"/>
      <c r="Y135" s="107"/>
      <c r="Z135" s="110"/>
    </row>
    <row r="136" spans="1:26">
      <c r="A136" s="107"/>
      <c r="B136" s="107"/>
      <c r="C136" s="306"/>
      <c r="D136" s="306"/>
      <c r="E136" s="306"/>
      <c r="F136" s="311"/>
      <c r="G136" s="311"/>
      <c r="H136" s="226"/>
      <c r="I136" s="226"/>
      <c r="J136" s="226"/>
      <c r="K136" s="226"/>
      <c r="L136" s="226"/>
      <c r="M136" s="226"/>
      <c r="N136" s="226"/>
      <c r="O136" s="226"/>
      <c r="P136" s="226"/>
      <c r="Q136" s="226"/>
      <c r="R136" s="226"/>
      <c r="S136" s="226"/>
      <c r="T136" s="226"/>
      <c r="U136" s="107"/>
      <c r="V136" s="107"/>
      <c r="W136" s="107"/>
      <c r="X136" s="107"/>
      <c r="Y136" s="107"/>
      <c r="Z136" s="110"/>
    </row>
    <row r="137" spans="1:26">
      <c r="A137" s="107"/>
      <c r="B137" s="107"/>
      <c r="C137" s="306"/>
      <c r="D137" s="306"/>
      <c r="E137" s="306"/>
      <c r="F137" s="306"/>
      <c r="G137" s="306"/>
      <c r="H137" s="107"/>
      <c r="I137" s="107"/>
      <c r="J137" s="107"/>
      <c r="K137" s="107"/>
      <c r="L137" s="107"/>
      <c r="M137" s="107"/>
      <c r="N137" s="107"/>
      <c r="O137" s="107"/>
      <c r="P137" s="107"/>
      <c r="Q137" s="107"/>
      <c r="R137" s="107"/>
      <c r="S137" s="107"/>
      <c r="T137" s="107"/>
      <c r="U137" s="107"/>
      <c r="V137" s="107"/>
      <c r="W137" s="107"/>
      <c r="X137" s="107"/>
      <c r="Y137" s="107"/>
      <c r="Z137" s="110"/>
    </row>
    <row r="138" spans="1:26">
      <c r="A138" s="107"/>
      <c r="B138" s="107"/>
      <c r="C138" s="306"/>
      <c r="D138" s="306"/>
      <c r="E138" s="306"/>
      <c r="F138" s="306"/>
      <c r="G138" s="306"/>
      <c r="H138" s="107"/>
      <c r="I138" s="107"/>
      <c r="J138" s="107"/>
      <c r="K138" s="107"/>
      <c r="L138" s="107"/>
      <c r="M138" s="107"/>
      <c r="N138" s="107"/>
      <c r="O138" s="107"/>
      <c r="P138" s="107"/>
      <c r="Q138" s="107"/>
      <c r="R138" s="107"/>
      <c r="S138" s="107"/>
      <c r="T138" s="107"/>
      <c r="U138" s="107"/>
      <c r="V138" s="107"/>
      <c r="W138" s="107"/>
      <c r="X138" s="107"/>
      <c r="Y138" s="107"/>
      <c r="Z138" s="110"/>
    </row>
    <row r="139" spans="1:26">
      <c r="A139" s="214"/>
      <c r="B139" s="222"/>
      <c r="C139" s="307"/>
      <c r="D139" s="307"/>
      <c r="E139" s="307"/>
      <c r="F139" s="308"/>
      <c r="G139" s="308"/>
      <c r="H139" s="107"/>
      <c r="I139" s="107"/>
      <c r="J139" s="214"/>
      <c r="K139" s="214"/>
      <c r="L139" s="107"/>
      <c r="M139" s="107"/>
      <c r="N139" s="107"/>
      <c r="O139" s="107"/>
      <c r="P139" s="107"/>
      <c r="Q139" s="107"/>
      <c r="R139" s="107"/>
      <c r="S139" s="107"/>
      <c r="T139" s="107"/>
      <c r="U139" s="107"/>
      <c r="V139" s="107"/>
      <c r="W139" s="107"/>
      <c r="X139" s="107"/>
      <c r="Y139" s="107"/>
      <c r="Z139" s="110"/>
    </row>
    <row r="140" spans="1:26">
      <c r="A140" s="107"/>
      <c r="B140" s="107"/>
      <c r="C140" s="306"/>
      <c r="D140" s="306"/>
      <c r="E140" s="306"/>
      <c r="F140" s="306"/>
      <c r="G140" s="306"/>
      <c r="H140" s="107"/>
      <c r="I140" s="107"/>
      <c r="J140" s="107"/>
      <c r="K140" s="107"/>
      <c r="L140" s="107"/>
      <c r="M140" s="107"/>
      <c r="N140" s="107"/>
      <c r="O140" s="107"/>
      <c r="P140" s="107"/>
      <c r="Q140" s="107"/>
      <c r="R140" s="107"/>
      <c r="S140" s="107"/>
      <c r="T140" s="107"/>
      <c r="U140" s="107"/>
      <c r="V140" s="107"/>
      <c r="W140" s="107"/>
      <c r="X140" s="107"/>
      <c r="Y140" s="107"/>
      <c r="Z140" s="110"/>
    </row>
    <row r="141" spans="1:26">
      <c r="A141" s="107"/>
      <c r="B141" s="220"/>
      <c r="C141" s="305"/>
      <c r="D141" s="305"/>
      <c r="E141" s="305"/>
      <c r="F141" s="305"/>
      <c r="G141" s="306"/>
      <c r="H141" s="107"/>
      <c r="I141" s="107"/>
      <c r="J141" s="107"/>
      <c r="K141" s="107"/>
      <c r="L141" s="107"/>
      <c r="M141" s="107"/>
      <c r="N141" s="107"/>
      <c r="O141" s="107"/>
      <c r="P141" s="107"/>
      <c r="Q141" s="107"/>
      <c r="R141" s="107"/>
      <c r="S141" s="107"/>
      <c r="T141" s="107"/>
      <c r="U141" s="107"/>
      <c r="V141" s="107"/>
      <c r="W141" s="107"/>
      <c r="X141" s="107"/>
      <c r="Y141" s="107"/>
      <c r="Z141" s="110"/>
    </row>
    <row r="142" spans="1:26">
      <c r="A142" s="107"/>
      <c r="B142" s="220"/>
      <c r="C142" s="305"/>
      <c r="D142" s="305"/>
      <c r="E142" s="305"/>
      <c r="F142" s="305"/>
      <c r="G142" s="306"/>
      <c r="H142" s="107"/>
      <c r="I142" s="107"/>
      <c r="J142" s="107"/>
      <c r="K142" s="107"/>
      <c r="L142" s="107"/>
      <c r="M142" s="107"/>
      <c r="N142" s="107"/>
      <c r="O142" s="107"/>
      <c r="P142" s="107"/>
      <c r="Q142" s="107"/>
      <c r="R142" s="107"/>
      <c r="S142" s="107"/>
      <c r="T142" s="107"/>
      <c r="U142" s="107"/>
      <c r="V142" s="107"/>
      <c r="W142" s="107"/>
      <c r="X142" s="107"/>
      <c r="Y142" s="107"/>
      <c r="Z142" s="110"/>
    </row>
    <row r="143" spans="1:26">
      <c r="A143" s="107"/>
      <c r="B143" s="220"/>
      <c r="C143" s="305"/>
      <c r="D143" s="305"/>
      <c r="E143" s="305"/>
      <c r="F143" s="305"/>
      <c r="G143" s="306"/>
      <c r="H143" s="107"/>
      <c r="I143" s="107"/>
      <c r="J143" s="107"/>
      <c r="K143" s="107"/>
      <c r="L143" s="107"/>
      <c r="M143" s="107"/>
      <c r="N143" s="107"/>
      <c r="O143" s="107"/>
      <c r="P143" s="107"/>
      <c r="Q143" s="107"/>
      <c r="R143" s="107"/>
      <c r="S143" s="107"/>
      <c r="T143" s="107"/>
      <c r="U143" s="107"/>
      <c r="V143" s="107"/>
      <c r="W143" s="107"/>
      <c r="X143" s="107"/>
      <c r="Y143" s="107"/>
      <c r="Z143" s="110"/>
    </row>
    <row r="144" spans="1:26">
      <c r="A144" s="107"/>
      <c r="B144" s="220"/>
      <c r="C144" s="305"/>
      <c r="D144" s="305"/>
      <c r="E144" s="305"/>
      <c r="F144" s="305"/>
      <c r="G144" s="306"/>
      <c r="H144" s="107"/>
      <c r="I144" s="107"/>
      <c r="J144" s="107"/>
      <c r="K144" s="107"/>
      <c r="L144" s="107"/>
      <c r="M144" s="107"/>
      <c r="N144" s="107"/>
      <c r="O144" s="107"/>
      <c r="P144" s="107"/>
      <c r="Q144" s="107"/>
      <c r="R144" s="107"/>
      <c r="S144" s="107"/>
      <c r="T144" s="107"/>
      <c r="U144" s="220"/>
      <c r="V144" s="220"/>
      <c r="W144" s="220"/>
      <c r="X144" s="220"/>
      <c r="Y144" s="107"/>
      <c r="Z144" s="110"/>
    </row>
    <row r="145" spans="1:26">
      <c r="A145" s="107"/>
      <c r="B145" s="224"/>
      <c r="C145" s="309"/>
      <c r="D145" s="310"/>
      <c r="E145" s="310"/>
      <c r="F145" s="310"/>
      <c r="G145" s="310"/>
      <c r="H145" s="225"/>
      <c r="I145" s="225"/>
      <c r="J145" s="225"/>
      <c r="K145" s="225"/>
      <c r="L145" s="225"/>
      <c r="M145" s="225"/>
      <c r="N145" s="225"/>
      <c r="O145" s="225"/>
      <c r="P145" s="225"/>
      <c r="Q145" s="225"/>
      <c r="R145" s="225"/>
      <c r="S145" s="225"/>
      <c r="T145" s="225"/>
      <c r="U145" s="220"/>
      <c r="V145" s="220"/>
      <c r="W145" s="220"/>
      <c r="X145" s="220"/>
      <c r="Y145" s="107"/>
      <c r="Z145" s="110"/>
    </row>
    <row r="146" spans="1:26">
      <c r="A146" s="107"/>
      <c r="B146" s="224"/>
      <c r="C146" s="309"/>
      <c r="D146" s="310"/>
      <c r="E146" s="310"/>
      <c r="F146" s="310"/>
      <c r="G146" s="310"/>
      <c r="H146" s="225"/>
      <c r="I146" s="225"/>
      <c r="J146" s="225"/>
      <c r="K146" s="225"/>
      <c r="L146" s="225"/>
      <c r="M146" s="225"/>
      <c r="N146" s="225"/>
      <c r="O146" s="225"/>
      <c r="P146" s="225"/>
      <c r="Q146" s="225"/>
      <c r="R146" s="225"/>
      <c r="S146" s="225"/>
      <c r="T146" s="225"/>
      <c r="U146" s="220"/>
      <c r="V146" s="220"/>
      <c r="W146" s="220"/>
      <c r="X146" s="220"/>
      <c r="Y146" s="107"/>
      <c r="Z146" s="110"/>
    </row>
    <row r="147" spans="1:26">
      <c r="A147" s="107"/>
      <c r="B147" s="224"/>
      <c r="C147" s="309"/>
      <c r="D147" s="310"/>
      <c r="E147" s="310"/>
      <c r="F147" s="310"/>
      <c r="G147" s="310"/>
      <c r="H147" s="225"/>
      <c r="I147" s="225"/>
      <c r="J147" s="225"/>
      <c r="K147" s="225"/>
      <c r="L147" s="225"/>
      <c r="M147" s="225"/>
      <c r="N147" s="225"/>
      <c r="O147" s="225"/>
      <c r="P147" s="225"/>
      <c r="Q147" s="225"/>
      <c r="R147" s="225"/>
      <c r="S147" s="225"/>
      <c r="T147" s="225"/>
      <c r="U147" s="107"/>
      <c r="V147" s="107"/>
      <c r="W147" s="107"/>
      <c r="X147" s="107"/>
      <c r="Y147" s="107"/>
      <c r="Z147" s="110"/>
    </row>
    <row r="148" spans="1:26">
      <c r="A148" s="107"/>
      <c r="B148" s="220"/>
      <c r="C148" s="305"/>
      <c r="D148" s="306"/>
      <c r="E148" s="306"/>
      <c r="F148" s="306"/>
      <c r="G148" s="306"/>
      <c r="H148" s="107"/>
      <c r="I148" s="107"/>
      <c r="J148" s="107"/>
      <c r="K148" s="107"/>
      <c r="L148" s="107"/>
      <c r="M148" s="107"/>
      <c r="N148" s="107"/>
      <c r="O148" s="107"/>
      <c r="P148" s="107"/>
      <c r="Q148" s="107"/>
      <c r="R148" s="107"/>
      <c r="S148" s="107"/>
      <c r="T148" s="107"/>
      <c r="U148" s="107"/>
      <c r="V148" s="107"/>
      <c r="W148" s="107"/>
      <c r="X148" s="107"/>
      <c r="Y148" s="107"/>
      <c r="Z148" s="110"/>
    </row>
    <row r="149" spans="1:26">
      <c r="A149" s="107"/>
      <c r="B149" s="107"/>
      <c r="C149" s="306"/>
      <c r="D149" s="306"/>
      <c r="E149" s="306"/>
      <c r="F149" s="306"/>
      <c r="G149" s="306"/>
      <c r="H149" s="107"/>
      <c r="I149" s="107"/>
      <c r="J149" s="107"/>
      <c r="K149" s="107"/>
      <c r="L149" s="107"/>
      <c r="M149" s="107"/>
      <c r="N149" s="107"/>
      <c r="O149" s="107"/>
      <c r="P149" s="107"/>
      <c r="Q149" s="107"/>
      <c r="R149" s="107"/>
      <c r="S149" s="107"/>
      <c r="T149" s="107"/>
      <c r="U149" s="107"/>
      <c r="V149" s="107"/>
      <c r="W149" s="107"/>
      <c r="X149" s="107"/>
      <c r="Y149" s="107"/>
      <c r="Z149" s="110"/>
    </row>
    <row r="150" spans="1:26">
      <c r="A150" s="107"/>
      <c r="B150" s="107"/>
      <c r="C150" s="306"/>
      <c r="D150" s="306"/>
      <c r="E150" s="306"/>
      <c r="F150" s="311"/>
      <c r="G150" s="311"/>
      <c r="H150" s="226"/>
      <c r="I150" s="226"/>
      <c r="J150" s="226"/>
      <c r="K150" s="226"/>
      <c r="L150" s="226"/>
      <c r="M150" s="226"/>
      <c r="N150" s="226"/>
      <c r="O150" s="226"/>
      <c r="P150" s="226"/>
      <c r="Q150" s="226"/>
      <c r="R150" s="226"/>
      <c r="S150" s="226"/>
      <c r="T150" s="226"/>
      <c r="U150" s="107"/>
      <c r="V150" s="107"/>
      <c r="W150" s="107"/>
      <c r="X150" s="107"/>
      <c r="Y150" s="107"/>
      <c r="Z150" s="110"/>
    </row>
    <row r="151" spans="1:26">
      <c r="A151" s="107"/>
      <c r="B151" s="107"/>
      <c r="C151" s="306"/>
      <c r="D151" s="306"/>
      <c r="E151" s="306"/>
      <c r="F151" s="311"/>
      <c r="G151" s="311"/>
      <c r="H151" s="226"/>
      <c r="I151" s="226"/>
      <c r="J151" s="226"/>
      <c r="K151" s="226"/>
      <c r="L151" s="226"/>
      <c r="M151" s="226"/>
      <c r="N151" s="226"/>
      <c r="O151" s="226"/>
      <c r="P151" s="226"/>
      <c r="Q151" s="226"/>
      <c r="R151" s="226"/>
      <c r="S151" s="226"/>
      <c r="T151" s="226"/>
      <c r="U151" s="107"/>
      <c r="V151" s="107"/>
      <c r="W151" s="107"/>
      <c r="X151" s="107"/>
      <c r="Y151" s="107"/>
      <c r="Z151" s="110"/>
    </row>
    <row r="152" spans="1:26">
      <c r="A152" s="107"/>
      <c r="B152" s="107"/>
      <c r="C152" s="306"/>
      <c r="D152" s="306"/>
      <c r="E152" s="311"/>
      <c r="F152" s="311"/>
      <c r="G152" s="311"/>
      <c r="H152" s="226"/>
      <c r="I152" s="226"/>
      <c r="J152" s="226"/>
      <c r="K152" s="226"/>
      <c r="L152" s="226"/>
      <c r="M152" s="226"/>
      <c r="N152" s="226"/>
      <c r="O152" s="226"/>
      <c r="P152" s="226"/>
      <c r="Q152" s="226"/>
      <c r="R152" s="226"/>
      <c r="S152" s="226"/>
      <c r="T152" s="226"/>
      <c r="U152" s="107"/>
      <c r="V152" s="107"/>
      <c r="W152" s="107"/>
      <c r="X152" s="107"/>
      <c r="Y152" s="107"/>
      <c r="Z152" s="110"/>
    </row>
    <row r="153" spans="1:26">
      <c r="A153" s="107"/>
      <c r="B153" s="107"/>
      <c r="C153" s="306"/>
      <c r="D153" s="306"/>
      <c r="E153" s="306"/>
      <c r="F153" s="311"/>
      <c r="G153" s="311"/>
      <c r="H153" s="226"/>
      <c r="I153" s="226"/>
      <c r="J153" s="226"/>
      <c r="K153" s="226"/>
      <c r="L153" s="226"/>
      <c r="M153" s="226"/>
      <c r="N153" s="226"/>
      <c r="O153" s="226"/>
      <c r="P153" s="226"/>
      <c r="Q153" s="226"/>
      <c r="R153" s="226"/>
      <c r="S153" s="226"/>
      <c r="T153" s="226"/>
      <c r="U153" s="107"/>
      <c r="V153" s="107"/>
      <c r="W153" s="107"/>
      <c r="X153" s="107"/>
      <c r="Y153" s="107"/>
      <c r="Z153" s="110"/>
    </row>
    <row r="154" spans="1:26">
      <c r="A154" s="107"/>
      <c r="B154" s="107"/>
      <c r="C154" s="306"/>
      <c r="D154" s="306"/>
      <c r="E154" s="306"/>
      <c r="F154" s="306"/>
      <c r="G154" s="306"/>
      <c r="H154" s="107"/>
      <c r="I154" s="107"/>
      <c r="J154" s="107"/>
      <c r="K154" s="107"/>
      <c r="L154" s="107"/>
      <c r="M154" s="107"/>
      <c r="N154" s="107"/>
      <c r="O154" s="107"/>
      <c r="P154" s="107"/>
      <c r="Q154" s="107"/>
      <c r="R154" s="107"/>
      <c r="S154" s="107"/>
      <c r="T154" s="107"/>
      <c r="U154" s="107"/>
      <c r="V154" s="107"/>
      <c r="W154" s="107"/>
      <c r="X154" s="107"/>
      <c r="Y154" s="107"/>
      <c r="Z154" s="110"/>
    </row>
    <row r="155" spans="1:26">
      <c r="A155" s="107"/>
      <c r="B155" s="107"/>
      <c r="C155" s="306"/>
      <c r="D155" s="306"/>
      <c r="E155" s="306"/>
      <c r="F155" s="306"/>
      <c r="G155" s="306"/>
      <c r="H155" s="107"/>
      <c r="I155" s="107"/>
      <c r="J155" s="107"/>
      <c r="K155" s="107"/>
      <c r="L155" s="107"/>
      <c r="M155" s="107"/>
      <c r="N155" s="107"/>
      <c r="O155" s="107"/>
      <c r="P155" s="107"/>
      <c r="Q155" s="107"/>
      <c r="R155" s="107"/>
      <c r="S155" s="107"/>
      <c r="T155" s="107"/>
      <c r="U155" s="107"/>
      <c r="V155" s="107"/>
      <c r="W155" s="107"/>
      <c r="X155" s="107"/>
      <c r="Y155" s="107"/>
      <c r="Z155" s="110"/>
    </row>
    <row r="156" spans="1:26">
      <c r="A156" s="214"/>
      <c r="B156" s="222"/>
      <c r="C156" s="307"/>
      <c r="D156" s="307"/>
      <c r="E156" s="307"/>
      <c r="F156" s="308"/>
      <c r="G156" s="308"/>
      <c r="H156" s="107"/>
      <c r="I156" s="107"/>
      <c r="J156" s="214"/>
      <c r="K156" s="214"/>
      <c r="L156" s="107"/>
      <c r="M156" s="107"/>
      <c r="N156" s="107"/>
      <c r="O156" s="107"/>
      <c r="P156" s="107"/>
      <c r="Q156" s="107"/>
      <c r="R156" s="107"/>
      <c r="S156" s="107"/>
      <c r="T156" s="107"/>
      <c r="U156" s="107"/>
      <c r="V156" s="107"/>
      <c r="W156" s="107"/>
      <c r="X156" s="107"/>
      <c r="Y156" s="107"/>
      <c r="Z156" s="110"/>
    </row>
    <row r="157" spans="1:26">
      <c r="A157" s="107"/>
      <c r="B157" s="107"/>
      <c r="C157" s="306"/>
      <c r="D157" s="306"/>
      <c r="E157" s="306"/>
      <c r="F157" s="306"/>
      <c r="G157" s="306"/>
      <c r="H157" s="107"/>
      <c r="I157" s="107"/>
      <c r="J157" s="107"/>
      <c r="K157" s="107"/>
      <c r="L157" s="107"/>
      <c r="M157" s="107"/>
      <c r="N157" s="107"/>
      <c r="O157" s="107"/>
      <c r="P157" s="107"/>
      <c r="Q157" s="107"/>
      <c r="R157" s="107"/>
      <c r="S157" s="107"/>
      <c r="T157" s="107"/>
      <c r="U157" s="107"/>
      <c r="V157" s="107"/>
      <c r="W157" s="107"/>
      <c r="X157" s="107"/>
      <c r="Y157" s="107"/>
      <c r="Z157" s="110"/>
    </row>
    <row r="158" spans="1:26">
      <c r="A158" s="107"/>
      <c r="B158" s="220"/>
      <c r="C158" s="305"/>
      <c r="D158" s="305"/>
      <c r="E158" s="305"/>
      <c r="F158" s="305"/>
      <c r="G158" s="306"/>
      <c r="H158" s="107"/>
      <c r="I158" s="107"/>
      <c r="J158" s="107"/>
      <c r="K158" s="107"/>
      <c r="L158" s="107"/>
      <c r="M158" s="107"/>
      <c r="N158" s="107"/>
      <c r="O158" s="107"/>
      <c r="P158" s="107"/>
      <c r="Q158" s="107"/>
      <c r="R158" s="107"/>
      <c r="S158" s="107"/>
      <c r="T158" s="107"/>
      <c r="U158" s="107"/>
      <c r="V158" s="107"/>
      <c r="W158" s="107"/>
      <c r="X158" s="107"/>
      <c r="Y158" s="107"/>
      <c r="Z158" s="110"/>
    </row>
    <row r="159" spans="1:26">
      <c r="A159" s="107"/>
      <c r="B159" s="220"/>
      <c r="C159" s="305"/>
      <c r="D159" s="305"/>
      <c r="E159" s="305"/>
      <c r="F159" s="305"/>
      <c r="G159" s="306"/>
      <c r="H159" s="107"/>
      <c r="I159" s="107"/>
      <c r="J159" s="107"/>
      <c r="K159" s="107"/>
      <c r="L159" s="107"/>
      <c r="M159" s="107"/>
      <c r="N159" s="107"/>
      <c r="O159" s="107"/>
      <c r="P159" s="107"/>
      <c r="Q159" s="107"/>
      <c r="R159" s="107"/>
      <c r="S159" s="107"/>
      <c r="T159" s="107"/>
      <c r="U159" s="107"/>
      <c r="V159" s="107"/>
      <c r="W159" s="107"/>
      <c r="X159" s="107"/>
      <c r="Y159" s="107"/>
      <c r="Z159" s="110"/>
    </row>
    <row r="160" spans="1:26">
      <c r="A160" s="107"/>
      <c r="B160" s="220"/>
      <c r="C160" s="305"/>
      <c r="D160" s="305"/>
      <c r="E160" s="305"/>
      <c r="F160" s="305"/>
      <c r="G160" s="306"/>
      <c r="H160" s="107"/>
      <c r="I160" s="107"/>
      <c r="J160" s="107"/>
      <c r="K160" s="107"/>
      <c r="L160" s="107"/>
      <c r="M160" s="107"/>
      <c r="N160" s="107"/>
      <c r="O160" s="107"/>
      <c r="P160" s="107"/>
      <c r="Q160" s="107"/>
      <c r="R160" s="107"/>
      <c r="S160" s="107"/>
      <c r="T160" s="107"/>
      <c r="U160" s="107"/>
      <c r="V160" s="107"/>
      <c r="W160" s="107"/>
      <c r="X160" s="107"/>
      <c r="Y160" s="107"/>
      <c r="Z160" s="110"/>
    </row>
    <row r="161" spans="1:26">
      <c r="A161" s="107"/>
      <c r="B161" s="220"/>
      <c r="C161" s="305"/>
      <c r="D161" s="305"/>
      <c r="E161" s="305"/>
      <c r="F161" s="305"/>
      <c r="G161" s="306"/>
      <c r="H161" s="107"/>
      <c r="I161" s="107"/>
      <c r="J161" s="107"/>
      <c r="K161" s="107"/>
      <c r="L161" s="107"/>
      <c r="M161" s="107"/>
      <c r="N161" s="107"/>
      <c r="O161" s="107"/>
      <c r="P161" s="107"/>
      <c r="Q161" s="107"/>
      <c r="R161" s="107"/>
      <c r="S161" s="107"/>
      <c r="T161" s="107"/>
      <c r="U161" s="220"/>
      <c r="V161" s="220"/>
      <c r="W161" s="220"/>
      <c r="X161" s="220"/>
      <c r="Y161" s="107"/>
      <c r="Z161" s="110"/>
    </row>
    <row r="162" spans="1:26">
      <c r="A162" s="107"/>
      <c r="B162" s="224"/>
      <c r="C162" s="309"/>
      <c r="D162" s="310"/>
      <c r="E162" s="310"/>
      <c r="F162" s="310"/>
      <c r="G162" s="310"/>
      <c r="H162" s="225"/>
      <c r="I162" s="225"/>
      <c r="J162" s="225"/>
      <c r="K162" s="225"/>
      <c r="L162" s="225"/>
      <c r="M162" s="225"/>
      <c r="N162" s="225"/>
      <c r="O162" s="225"/>
      <c r="P162" s="225"/>
      <c r="Q162" s="225"/>
      <c r="R162" s="225"/>
      <c r="S162" s="225"/>
      <c r="T162" s="225"/>
      <c r="U162" s="220"/>
      <c r="V162" s="220"/>
      <c r="W162" s="220"/>
      <c r="X162" s="220"/>
      <c r="Y162" s="107"/>
      <c r="Z162" s="110"/>
    </row>
    <row r="163" spans="1:26">
      <c r="A163" s="107"/>
      <c r="B163" s="224"/>
      <c r="C163" s="309"/>
      <c r="D163" s="310"/>
      <c r="E163" s="310"/>
      <c r="F163" s="310"/>
      <c r="G163" s="310"/>
      <c r="H163" s="225"/>
      <c r="I163" s="225"/>
      <c r="J163" s="225"/>
      <c r="K163" s="225"/>
      <c r="L163" s="225"/>
      <c r="M163" s="225"/>
      <c r="N163" s="225"/>
      <c r="O163" s="225"/>
      <c r="P163" s="225"/>
      <c r="Q163" s="225"/>
      <c r="R163" s="225"/>
      <c r="S163" s="225"/>
      <c r="T163" s="225"/>
      <c r="U163" s="220"/>
      <c r="V163" s="220"/>
      <c r="W163" s="220"/>
      <c r="X163" s="220"/>
      <c r="Y163" s="107"/>
      <c r="Z163" s="110"/>
    </row>
    <row r="164" spans="1:26">
      <c r="A164" s="107"/>
      <c r="B164" s="224"/>
      <c r="C164" s="309"/>
      <c r="D164" s="310"/>
      <c r="E164" s="310"/>
      <c r="F164" s="310"/>
      <c r="G164" s="310"/>
      <c r="H164" s="225"/>
      <c r="I164" s="225"/>
      <c r="J164" s="225"/>
      <c r="K164" s="225"/>
      <c r="L164" s="225"/>
      <c r="M164" s="225"/>
      <c r="N164" s="225"/>
      <c r="O164" s="225"/>
      <c r="P164" s="225"/>
      <c r="Q164" s="225"/>
      <c r="R164" s="225"/>
      <c r="S164" s="225"/>
      <c r="T164" s="225"/>
      <c r="U164" s="107"/>
      <c r="V164" s="107"/>
      <c r="W164" s="107"/>
      <c r="X164" s="107"/>
      <c r="Y164" s="107"/>
      <c r="Z164" s="110"/>
    </row>
    <row r="165" spans="1:26">
      <c r="A165" s="107"/>
      <c r="B165" s="220"/>
      <c r="C165" s="305"/>
      <c r="D165" s="306"/>
      <c r="E165" s="306"/>
      <c r="F165" s="306"/>
      <c r="G165" s="306"/>
      <c r="H165" s="107"/>
      <c r="I165" s="107"/>
      <c r="J165" s="107"/>
      <c r="K165" s="107"/>
      <c r="L165" s="107"/>
      <c r="M165" s="107"/>
      <c r="N165" s="107"/>
      <c r="O165" s="107"/>
      <c r="P165" s="107"/>
      <c r="Q165" s="107"/>
      <c r="R165" s="107"/>
      <c r="S165" s="107"/>
      <c r="T165" s="107"/>
      <c r="U165" s="107"/>
      <c r="V165" s="107"/>
      <c r="W165" s="107"/>
      <c r="X165" s="107"/>
      <c r="Y165" s="107"/>
      <c r="Z165" s="110"/>
    </row>
    <row r="166" spans="1:26">
      <c r="A166" s="107"/>
      <c r="B166" s="107"/>
      <c r="C166" s="306"/>
      <c r="D166" s="306"/>
      <c r="E166" s="306"/>
      <c r="F166" s="306"/>
      <c r="G166" s="306"/>
      <c r="H166" s="107"/>
      <c r="I166" s="107"/>
      <c r="J166" s="107"/>
      <c r="K166" s="107"/>
      <c r="L166" s="107"/>
      <c r="M166" s="107"/>
      <c r="N166" s="107"/>
      <c r="O166" s="107"/>
      <c r="P166" s="107"/>
      <c r="Q166" s="107"/>
      <c r="R166" s="107"/>
      <c r="S166" s="107"/>
      <c r="T166" s="107"/>
      <c r="U166" s="107"/>
      <c r="V166" s="107"/>
      <c r="W166" s="107"/>
      <c r="X166" s="107"/>
      <c r="Y166" s="107"/>
      <c r="Z166" s="110"/>
    </row>
    <row r="167" spans="1:26">
      <c r="A167" s="107"/>
      <c r="B167" s="107"/>
      <c r="C167" s="306"/>
      <c r="D167" s="306"/>
      <c r="E167" s="306"/>
      <c r="F167" s="311"/>
      <c r="G167" s="311"/>
      <c r="H167" s="226"/>
      <c r="I167" s="226"/>
      <c r="J167" s="226"/>
      <c r="K167" s="226"/>
      <c r="L167" s="226"/>
      <c r="M167" s="226"/>
      <c r="N167" s="226"/>
      <c r="O167" s="226"/>
      <c r="P167" s="226"/>
      <c r="Q167" s="226"/>
      <c r="R167" s="226"/>
      <c r="S167" s="226"/>
      <c r="T167" s="226"/>
      <c r="U167" s="107"/>
      <c r="V167" s="107"/>
      <c r="W167" s="107"/>
      <c r="X167" s="107"/>
      <c r="Y167" s="107"/>
      <c r="Z167" s="110"/>
    </row>
    <row r="168" spans="1:26">
      <c r="A168" s="107"/>
      <c r="B168" s="107"/>
      <c r="C168" s="306"/>
      <c r="D168" s="306"/>
      <c r="E168" s="306"/>
      <c r="F168" s="311"/>
      <c r="G168" s="311"/>
      <c r="H168" s="226"/>
      <c r="I168" s="226"/>
      <c r="J168" s="226"/>
      <c r="K168" s="226"/>
      <c r="L168" s="226"/>
      <c r="M168" s="226"/>
      <c r="N168" s="226"/>
      <c r="O168" s="226"/>
      <c r="P168" s="226"/>
      <c r="Q168" s="226"/>
      <c r="R168" s="226"/>
      <c r="S168" s="226"/>
      <c r="T168" s="226"/>
      <c r="U168" s="107"/>
      <c r="V168" s="107"/>
      <c r="W168" s="107"/>
      <c r="X168" s="107"/>
      <c r="Y168" s="107"/>
      <c r="Z168" s="110"/>
    </row>
    <row r="169" spans="1:26">
      <c r="A169" s="107"/>
      <c r="B169" s="107"/>
      <c r="C169" s="306"/>
      <c r="D169" s="306"/>
      <c r="E169" s="311"/>
      <c r="F169" s="311"/>
      <c r="G169" s="311"/>
      <c r="H169" s="226"/>
      <c r="I169" s="226"/>
      <c r="J169" s="226"/>
      <c r="K169" s="226"/>
      <c r="L169" s="226"/>
      <c r="M169" s="226"/>
      <c r="N169" s="226"/>
      <c r="O169" s="226"/>
      <c r="P169" s="226"/>
      <c r="Q169" s="226"/>
      <c r="R169" s="226"/>
      <c r="S169" s="226"/>
      <c r="T169" s="226"/>
      <c r="U169" s="107"/>
      <c r="V169" s="107"/>
      <c r="W169" s="107"/>
      <c r="X169" s="107"/>
      <c r="Y169" s="107"/>
      <c r="Z169" s="110"/>
    </row>
    <row r="170" spans="1:26">
      <c r="A170" s="107"/>
      <c r="B170" s="107"/>
      <c r="C170" s="306"/>
      <c r="D170" s="306"/>
      <c r="E170" s="306"/>
      <c r="F170" s="311"/>
      <c r="G170" s="311"/>
      <c r="H170" s="226"/>
      <c r="I170" s="226"/>
      <c r="J170" s="226"/>
      <c r="K170" s="226"/>
      <c r="L170" s="226"/>
      <c r="M170" s="226"/>
      <c r="N170" s="226"/>
      <c r="O170" s="226"/>
      <c r="P170" s="226"/>
      <c r="Q170" s="226"/>
      <c r="R170" s="226"/>
      <c r="S170" s="226"/>
      <c r="T170" s="226"/>
      <c r="U170" s="107"/>
      <c r="V170" s="107"/>
      <c r="W170" s="107"/>
      <c r="X170" s="107"/>
      <c r="Y170" s="107"/>
      <c r="Z170" s="110"/>
    </row>
    <row r="171" spans="1:26">
      <c r="A171" s="107"/>
      <c r="B171" s="107"/>
      <c r="C171" s="306"/>
      <c r="D171" s="306"/>
      <c r="E171" s="306"/>
      <c r="F171" s="306"/>
      <c r="G171" s="306"/>
      <c r="H171" s="107"/>
      <c r="I171" s="107"/>
      <c r="J171" s="107"/>
      <c r="K171" s="107"/>
      <c r="L171" s="107"/>
      <c r="M171" s="107"/>
      <c r="N171" s="107"/>
      <c r="O171" s="107"/>
      <c r="P171" s="107"/>
      <c r="Q171" s="107"/>
      <c r="R171" s="107"/>
      <c r="S171" s="107"/>
      <c r="T171" s="107"/>
      <c r="U171" s="107"/>
      <c r="V171" s="107"/>
      <c r="W171" s="107"/>
      <c r="X171" s="107"/>
      <c r="Y171" s="107"/>
      <c r="Z171" s="110"/>
    </row>
    <row r="172" spans="1:26">
      <c r="A172" s="107"/>
      <c r="B172" s="107"/>
      <c r="C172" s="306"/>
      <c r="D172" s="306"/>
      <c r="E172" s="306"/>
      <c r="F172" s="306"/>
      <c r="G172" s="306"/>
      <c r="H172" s="107"/>
      <c r="I172" s="107"/>
      <c r="J172" s="107"/>
      <c r="K172" s="107"/>
      <c r="L172" s="107"/>
      <c r="M172" s="107"/>
      <c r="N172" s="107"/>
      <c r="O172" s="107"/>
      <c r="P172" s="107"/>
      <c r="Q172" s="107"/>
      <c r="R172" s="107"/>
      <c r="S172" s="107"/>
      <c r="T172" s="107"/>
      <c r="U172" s="107"/>
      <c r="V172" s="107"/>
      <c r="W172" s="107"/>
      <c r="X172" s="107"/>
      <c r="Y172" s="107"/>
      <c r="Z172" s="110"/>
    </row>
    <row r="173" spans="1:26">
      <c r="A173" s="214"/>
      <c r="B173" s="222"/>
      <c r="C173" s="307"/>
      <c r="D173" s="307"/>
      <c r="E173" s="307"/>
      <c r="F173" s="308"/>
      <c r="G173" s="308"/>
      <c r="H173" s="107"/>
      <c r="I173" s="107"/>
      <c r="J173" s="214"/>
      <c r="K173" s="214"/>
      <c r="L173" s="107"/>
      <c r="M173" s="107"/>
      <c r="N173" s="107"/>
      <c r="O173" s="107"/>
      <c r="P173" s="107"/>
      <c r="Q173" s="107"/>
      <c r="R173" s="107"/>
      <c r="S173" s="107"/>
      <c r="T173" s="107"/>
      <c r="U173" s="107"/>
      <c r="V173" s="107"/>
      <c r="W173" s="107"/>
      <c r="X173" s="107"/>
      <c r="Y173" s="107"/>
      <c r="Z173" s="110"/>
    </row>
    <row r="174" spans="1:26">
      <c r="A174" s="107"/>
      <c r="B174" s="107"/>
      <c r="C174" s="306"/>
      <c r="D174" s="306"/>
      <c r="E174" s="306"/>
      <c r="F174" s="306"/>
      <c r="G174" s="306"/>
      <c r="H174" s="107"/>
      <c r="I174" s="107"/>
      <c r="J174" s="107"/>
      <c r="K174" s="107"/>
      <c r="L174" s="107"/>
      <c r="M174" s="107"/>
      <c r="N174" s="107"/>
      <c r="O174" s="107"/>
      <c r="P174" s="107"/>
      <c r="Q174" s="107"/>
      <c r="R174" s="107"/>
      <c r="S174" s="107"/>
      <c r="T174" s="107"/>
      <c r="U174" s="107"/>
      <c r="V174" s="107"/>
      <c r="W174" s="107"/>
      <c r="X174" s="107"/>
      <c r="Y174" s="107"/>
      <c r="Z174" s="110"/>
    </row>
    <row r="175" spans="1:26">
      <c r="A175" s="107"/>
      <c r="B175" s="220"/>
      <c r="C175" s="305"/>
      <c r="D175" s="305"/>
      <c r="E175" s="305"/>
      <c r="F175" s="305"/>
      <c r="G175" s="306"/>
      <c r="H175" s="107"/>
      <c r="I175" s="107"/>
      <c r="J175" s="107"/>
      <c r="K175" s="107"/>
      <c r="L175" s="107"/>
      <c r="M175" s="107"/>
      <c r="N175" s="107"/>
      <c r="O175" s="107"/>
      <c r="P175" s="107"/>
      <c r="Q175" s="107"/>
      <c r="R175" s="107"/>
      <c r="S175" s="107"/>
      <c r="T175" s="107"/>
      <c r="U175" s="107"/>
      <c r="V175" s="107"/>
      <c r="W175" s="107"/>
      <c r="X175" s="107"/>
      <c r="Y175" s="107"/>
      <c r="Z175" s="110"/>
    </row>
    <row r="176" spans="1:26">
      <c r="A176" s="107"/>
      <c r="B176" s="220"/>
      <c r="C176" s="305"/>
      <c r="D176" s="305"/>
      <c r="E176" s="305"/>
      <c r="F176" s="305"/>
      <c r="G176" s="306"/>
      <c r="H176" s="107"/>
      <c r="I176" s="107"/>
      <c r="J176" s="107"/>
      <c r="K176" s="107"/>
      <c r="L176" s="107"/>
      <c r="M176" s="107"/>
      <c r="N176" s="107"/>
      <c r="O176" s="107"/>
      <c r="P176" s="107"/>
      <c r="Q176" s="107"/>
      <c r="R176" s="107"/>
      <c r="S176" s="107"/>
      <c r="T176" s="107"/>
      <c r="U176" s="107"/>
      <c r="V176" s="107"/>
      <c r="W176" s="107"/>
      <c r="X176" s="107"/>
      <c r="Y176" s="107"/>
      <c r="Z176" s="110"/>
    </row>
    <row r="177" spans="1:26">
      <c r="A177" s="107"/>
      <c r="B177" s="220"/>
      <c r="C177" s="305"/>
      <c r="D177" s="305"/>
      <c r="E177" s="305"/>
      <c r="F177" s="305"/>
      <c r="G177" s="306"/>
      <c r="H177" s="107"/>
      <c r="I177" s="107"/>
      <c r="J177" s="107"/>
      <c r="K177" s="107"/>
      <c r="L177" s="107"/>
      <c r="M177" s="107"/>
      <c r="N177" s="107"/>
      <c r="O177" s="107"/>
      <c r="P177" s="107"/>
      <c r="Q177" s="107"/>
      <c r="R177" s="107"/>
      <c r="S177" s="107"/>
      <c r="T177" s="107"/>
      <c r="U177" s="107"/>
      <c r="V177" s="107"/>
      <c r="W177" s="107"/>
      <c r="X177" s="107"/>
      <c r="Y177" s="107"/>
      <c r="Z177" s="110"/>
    </row>
    <row r="178" spans="1:26">
      <c r="A178" s="107"/>
      <c r="B178" s="220"/>
      <c r="C178" s="305"/>
      <c r="D178" s="305"/>
      <c r="E178" s="305"/>
      <c r="F178" s="305"/>
      <c r="G178" s="306"/>
      <c r="H178" s="107"/>
      <c r="I178" s="107"/>
      <c r="J178" s="107"/>
      <c r="K178" s="107"/>
      <c r="L178" s="107"/>
      <c r="M178" s="107"/>
      <c r="N178" s="107"/>
      <c r="O178" s="107"/>
      <c r="P178" s="107"/>
      <c r="Q178" s="107"/>
      <c r="R178" s="107"/>
      <c r="S178" s="107"/>
      <c r="T178" s="107"/>
      <c r="U178" s="220"/>
      <c r="V178" s="220"/>
      <c r="W178" s="220"/>
      <c r="X178" s="220"/>
      <c r="Y178" s="107"/>
      <c r="Z178" s="110"/>
    </row>
    <row r="179" spans="1:26">
      <c r="A179" s="107"/>
      <c r="B179" s="224"/>
      <c r="C179" s="309"/>
      <c r="D179" s="310"/>
      <c r="E179" s="310"/>
      <c r="F179" s="310"/>
      <c r="G179" s="310"/>
      <c r="H179" s="225"/>
      <c r="I179" s="225"/>
      <c r="J179" s="225"/>
      <c r="K179" s="225"/>
      <c r="L179" s="225"/>
      <c r="M179" s="225"/>
      <c r="N179" s="225"/>
      <c r="O179" s="225"/>
      <c r="P179" s="225"/>
      <c r="Q179" s="225"/>
      <c r="R179" s="225"/>
      <c r="S179" s="225"/>
      <c r="T179" s="225"/>
      <c r="U179" s="220"/>
      <c r="V179" s="220"/>
      <c r="W179" s="220"/>
      <c r="X179" s="220"/>
      <c r="Y179" s="107"/>
      <c r="Z179" s="110"/>
    </row>
    <row r="180" spans="1:26">
      <c r="A180" s="107"/>
      <c r="B180" s="224"/>
      <c r="C180" s="309"/>
      <c r="D180" s="310"/>
      <c r="E180" s="310"/>
      <c r="F180" s="310"/>
      <c r="G180" s="310"/>
      <c r="H180" s="225"/>
      <c r="I180" s="225"/>
      <c r="J180" s="225"/>
      <c r="K180" s="225"/>
      <c r="L180" s="225"/>
      <c r="M180" s="225"/>
      <c r="N180" s="225"/>
      <c r="O180" s="225"/>
      <c r="P180" s="225"/>
      <c r="Q180" s="225"/>
      <c r="R180" s="225"/>
      <c r="S180" s="225"/>
      <c r="T180" s="225"/>
      <c r="U180" s="220"/>
      <c r="V180" s="220"/>
      <c r="W180" s="220"/>
      <c r="X180" s="220"/>
      <c r="Y180" s="107"/>
      <c r="Z180" s="110"/>
    </row>
    <row r="181" spans="1:26">
      <c r="A181" s="107"/>
      <c r="B181" s="224"/>
      <c r="C181" s="309"/>
      <c r="D181" s="310"/>
      <c r="E181" s="310"/>
      <c r="F181" s="310"/>
      <c r="G181" s="310"/>
      <c r="H181" s="225"/>
      <c r="I181" s="225"/>
      <c r="J181" s="225"/>
      <c r="K181" s="225"/>
      <c r="L181" s="225"/>
      <c r="M181" s="225"/>
      <c r="N181" s="225"/>
      <c r="O181" s="225"/>
      <c r="P181" s="225"/>
      <c r="Q181" s="225"/>
      <c r="R181" s="225"/>
      <c r="S181" s="225"/>
      <c r="T181" s="225"/>
      <c r="U181" s="107"/>
      <c r="V181" s="107"/>
      <c r="W181" s="107"/>
      <c r="X181" s="107"/>
      <c r="Y181" s="107"/>
      <c r="Z181" s="110"/>
    </row>
    <row r="182" spans="1:26">
      <c r="A182" s="107"/>
      <c r="B182" s="220"/>
      <c r="C182" s="305"/>
      <c r="D182" s="306"/>
      <c r="E182" s="306"/>
      <c r="F182" s="306"/>
      <c r="G182" s="306"/>
      <c r="H182" s="107"/>
      <c r="I182" s="107"/>
      <c r="J182" s="107"/>
      <c r="K182" s="107"/>
      <c r="L182" s="107"/>
      <c r="M182" s="107"/>
      <c r="N182" s="107"/>
      <c r="O182" s="107"/>
      <c r="P182" s="107"/>
      <c r="Q182" s="107"/>
      <c r="R182" s="107"/>
      <c r="S182" s="107"/>
      <c r="T182" s="107"/>
      <c r="U182" s="107"/>
      <c r="V182" s="107"/>
      <c r="W182" s="107"/>
      <c r="X182" s="107"/>
      <c r="Y182" s="107"/>
      <c r="Z182" s="110"/>
    </row>
    <row r="183" spans="1:26">
      <c r="A183" s="107"/>
      <c r="B183" s="107"/>
      <c r="C183" s="306"/>
      <c r="D183" s="306"/>
      <c r="E183" s="306"/>
      <c r="F183" s="306"/>
      <c r="G183" s="306"/>
      <c r="H183" s="107"/>
      <c r="I183" s="107"/>
      <c r="J183" s="107"/>
      <c r="K183" s="107"/>
      <c r="L183" s="107"/>
      <c r="M183" s="107"/>
      <c r="N183" s="107"/>
      <c r="O183" s="107"/>
      <c r="P183" s="107"/>
      <c r="Q183" s="107"/>
      <c r="R183" s="107"/>
      <c r="S183" s="107"/>
      <c r="T183" s="107"/>
      <c r="U183" s="107"/>
      <c r="V183" s="107"/>
      <c r="W183" s="107"/>
      <c r="X183" s="107"/>
      <c r="Y183" s="107"/>
      <c r="Z183" s="110"/>
    </row>
    <row r="184" spans="1:26">
      <c r="A184" s="107"/>
      <c r="B184" s="107"/>
      <c r="C184" s="306"/>
      <c r="D184" s="306"/>
      <c r="E184" s="306"/>
      <c r="F184" s="311"/>
      <c r="G184" s="311"/>
      <c r="H184" s="226"/>
      <c r="I184" s="226"/>
      <c r="J184" s="226"/>
      <c r="K184" s="226"/>
      <c r="L184" s="226"/>
      <c r="M184" s="226"/>
      <c r="N184" s="226"/>
      <c r="O184" s="226"/>
      <c r="P184" s="226"/>
      <c r="Q184" s="226"/>
      <c r="R184" s="226"/>
      <c r="S184" s="226"/>
      <c r="T184" s="226"/>
      <c r="U184" s="107"/>
      <c r="V184" s="107"/>
      <c r="W184" s="107"/>
      <c r="X184" s="107"/>
      <c r="Y184" s="107"/>
      <c r="Z184" s="110"/>
    </row>
    <row r="185" spans="1:26">
      <c r="A185" s="107"/>
      <c r="B185" s="107"/>
      <c r="C185" s="306"/>
      <c r="D185" s="306"/>
      <c r="E185" s="306"/>
      <c r="F185" s="311"/>
      <c r="G185" s="311"/>
      <c r="H185" s="226"/>
      <c r="I185" s="226"/>
      <c r="J185" s="226"/>
      <c r="K185" s="226"/>
      <c r="L185" s="226"/>
      <c r="M185" s="226"/>
      <c r="N185" s="226"/>
      <c r="O185" s="226"/>
      <c r="P185" s="226"/>
      <c r="Q185" s="226"/>
      <c r="R185" s="226"/>
      <c r="S185" s="226"/>
      <c r="T185" s="226"/>
      <c r="U185" s="107"/>
      <c r="V185" s="107"/>
      <c r="W185" s="107"/>
      <c r="X185" s="107"/>
      <c r="Y185" s="107"/>
      <c r="Z185" s="110"/>
    </row>
    <row r="186" spans="1:26">
      <c r="A186" s="107"/>
      <c r="B186" s="107"/>
      <c r="C186" s="306"/>
      <c r="D186" s="306"/>
      <c r="E186" s="311"/>
      <c r="F186" s="311"/>
      <c r="G186" s="311"/>
      <c r="H186" s="226"/>
      <c r="I186" s="226"/>
      <c r="J186" s="226"/>
      <c r="K186" s="226"/>
      <c r="L186" s="226"/>
      <c r="M186" s="226"/>
      <c r="N186" s="226"/>
      <c r="O186" s="226"/>
      <c r="P186" s="226"/>
      <c r="Q186" s="226"/>
      <c r="R186" s="226"/>
      <c r="S186" s="226"/>
      <c r="T186" s="226"/>
      <c r="U186" s="107"/>
      <c r="V186" s="107"/>
      <c r="W186" s="107"/>
      <c r="X186" s="107"/>
      <c r="Y186" s="107"/>
      <c r="Z186" s="110"/>
    </row>
    <row r="187" spans="1:26">
      <c r="A187" s="107"/>
      <c r="B187" s="107"/>
      <c r="C187" s="306"/>
      <c r="D187" s="306"/>
      <c r="E187" s="306"/>
      <c r="F187" s="311"/>
      <c r="G187" s="311"/>
      <c r="H187" s="226"/>
      <c r="I187" s="226"/>
      <c r="J187" s="226"/>
      <c r="K187" s="226"/>
      <c r="L187" s="226"/>
      <c r="M187" s="226"/>
      <c r="N187" s="226"/>
      <c r="O187" s="226"/>
      <c r="P187" s="226"/>
      <c r="Q187" s="226"/>
      <c r="R187" s="226"/>
      <c r="S187" s="226"/>
      <c r="T187" s="226"/>
      <c r="U187" s="107"/>
      <c r="V187" s="107"/>
      <c r="W187" s="107"/>
      <c r="X187" s="107"/>
      <c r="Y187" s="107"/>
      <c r="Z187" s="110"/>
    </row>
    <row r="188" spans="1:26">
      <c r="A188" s="107"/>
      <c r="B188" s="107"/>
      <c r="C188" s="306"/>
      <c r="D188" s="306"/>
      <c r="E188" s="306"/>
      <c r="F188" s="306"/>
      <c r="G188" s="306"/>
      <c r="H188" s="107"/>
      <c r="I188" s="107"/>
      <c r="J188" s="107"/>
      <c r="K188" s="107"/>
      <c r="L188" s="107"/>
      <c r="M188" s="107"/>
      <c r="N188" s="107"/>
      <c r="O188" s="107"/>
      <c r="P188" s="107"/>
      <c r="Q188" s="107"/>
      <c r="R188" s="107"/>
      <c r="S188" s="107"/>
      <c r="T188" s="107"/>
      <c r="U188" s="107"/>
      <c r="V188" s="107"/>
      <c r="W188" s="107"/>
      <c r="X188" s="107"/>
      <c r="Y188" s="107"/>
      <c r="Z188" s="110"/>
    </row>
    <row r="189" spans="1:26">
      <c r="A189" s="107"/>
      <c r="B189" s="107"/>
      <c r="C189" s="306"/>
      <c r="D189" s="306"/>
      <c r="E189" s="306"/>
      <c r="F189" s="306"/>
      <c r="G189" s="306"/>
      <c r="H189" s="107"/>
      <c r="I189" s="107"/>
      <c r="J189" s="107"/>
      <c r="K189" s="107"/>
      <c r="L189" s="107"/>
      <c r="M189" s="107"/>
      <c r="N189" s="107"/>
      <c r="O189" s="107"/>
      <c r="P189" s="107"/>
      <c r="Q189" s="107"/>
      <c r="R189" s="107"/>
      <c r="S189" s="107"/>
      <c r="T189" s="107"/>
      <c r="U189" s="107"/>
      <c r="V189" s="107"/>
      <c r="W189" s="107"/>
      <c r="X189" s="107"/>
      <c r="Y189" s="107"/>
      <c r="Z189" s="110"/>
    </row>
    <row r="190" spans="1:26">
      <c r="A190" s="214"/>
      <c r="B190" s="222"/>
      <c r="C190" s="307"/>
      <c r="D190" s="307"/>
      <c r="E190" s="307"/>
      <c r="F190" s="308"/>
      <c r="G190" s="308"/>
      <c r="H190" s="107"/>
      <c r="I190" s="107"/>
      <c r="J190" s="214"/>
      <c r="K190" s="214"/>
      <c r="L190" s="107"/>
      <c r="M190" s="107"/>
      <c r="N190" s="107"/>
      <c r="O190" s="107"/>
      <c r="P190" s="107"/>
      <c r="Q190" s="107"/>
      <c r="R190" s="107"/>
      <c r="S190" s="107"/>
      <c r="T190" s="107"/>
      <c r="U190" s="107"/>
      <c r="V190" s="107"/>
      <c r="W190" s="107"/>
      <c r="X190" s="107"/>
      <c r="Y190" s="107"/>
      <c r="Z190" s="110"/>
    </row>
    <row r="191" spans="1:26">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10"/>
    </row>
    <row r="192" spans="1:26">
      <c r="A192" s="107"/>
      <c r="B192" s="220"/>
      <c r="C192" s="220"/>
      <c r="D192" s="220"/>
      <c r="E192" s="220"/>
      <c r="F192" s="220"/>
      <c r="G192" s="107"/>
      <c r="H192" s="107"/>
      <c r="I192" s="107"/>
      <c r="J192" s="107"/>
      <c r="K192" s="107"/>
      <c r="L192" s="107"/>
      <c r="M192" s="107"/>
      <c r="N192" s="107"/>
      <c r="O192" s="107"/>
      <c r="P192" s="107"/>
      <c r="Q192" s="107"/>
      <c r="R192" s="107"/>
      <c r="S192" s="107"/>
      <c r="T192" s="107"/>
      <c r="U192" s="107"/>
      <c r="V192" s="107"/>
      <c r="W192" s="107"/>
      <c r="X192" s="107"/>
      <c r="Y192" s="107"/>
      <c r="Z192" s="110"/>
    </row>
    <row r="193" spans="1:26">
      <c r="A193" s="107"/>
      <c r="B193" s="220"/>
      <c r="C193" s="220"/>
      <c r="D193" s="220"/>
      <c r="E193" s="220"/>
      <c r="F193" s="220"/>
      <c r="G193" s="107"/>
      <c r="H193" s="107"/>
      <c r="I193" s="107"/>
      <c r="J193" s="107"/>
      <c r="K193" s="107"/>
      <c r="L193" s="107"/>
      <c r="M193" s="107"/>
      <c r="N193" s="107"/>
      <c r="O193" s="107"/>
      <c r="P193" s="107"/>
      <c r="Q193" s="107"/>
      <c r="R193" s="107"/>
      <c r="S193" s="107"/>
      <c r="T193" s="107"/>
      <c r="U193" s="107"/>
      <c r="V193" s="107"/>
      <c r="W193" s="107"/>
      <c r="X193" s="107"/>
      <c r="Y193" s="107"/>
      <c r="Z193" s="110"/>
    </row>
    <row r="194" spans="1:26">
      <c r="A194" s="107"/>
      <c r="B194" s="220"/>
      <c r="C194" s="220"/>
      <c r="D194" s="220"/>
      <c r="E194" s="220"/>
      <c r="F194" s="220"/>
      <c r="G194" s="107"/>
      <c r="H194" s="107"/>
      <c r="I194" s="107"/>
      <c r="J194" s="107"/>
      <c r="K194" s="107"/>
      <c r="L194" s="107"/>
      <c r="M194" s="107"/>
      <c r="N194" s="107"/>
      <c r="O194" s="107"/>
      <c r="P194" s="107"/>
      <c r="Q194" s="107"/>
      <c r="R194" s="107"/>
      <c r="S194" s="107"/>
      <c r="T194" s="107"/>
      <c r="U194" s="107"/>
      <c r="V194" s="107"/>
      <c r="W194" s="107"/>
      <c r="X194" s="107"/>
      <c r="Y194" s="107"/>
      <c r="Z194" s="110"/>
    </row>
    <row r="195" spans="1:26">
      <c r="A195" s="107"/>
      <c r="B195" s="220"/>
      <c r="C195" s="220"/>
      <c r="D195" s="220"/>
      <c r="E195" s="220"/>
      <c r="F195" s="220"/>
      <c r="G195" s="107"/>
      <c r="H195" s="107"/>
      <c r="I195" s="107"/>
      <c r="J195" s="107"/>
      <c r="K195" s="107"/>
      <c r="L195" s="107"/>
      <c r="M195" s="107"/>
      <c r="N195" s="107"/>
      <c r="O195" s="107"/>
      <c r="P195" s="107"/>
      <c r="Q195" s="107"/>
      <c r="R195" s="107"/>
      <c r="S195" s="107"/>
      <c r="T195" s="107"/>
      <c r="U195" s="220"/>
      <c r="V195" s="220"/>
      <c r="W195" s="220"/>
      <c r="X195" s="220"/>
      <c r="Y195" s="107"/>
      <c r="Z195" s="110"/>
    </row>
    <row r="196" spans="1:26">
      <c r="A196" s="107"/>
      <c r="B196" s="224"/>
      <c r="C196" s="224"/>
      <c r="D196" s="225"/>
      <c r="E196" s="225"/>
      <c r="F196" s="225"/>
      <c r="G196" s="225"/>
      <c r="H196" s="225"/>
      <c r="I196" s="225"/>
      <c r="J196" s="225"/>
      <c r="K196" s="225"/>
      <c r="L196" s="225"/>
      <c r="M196" s="225"/>
      <c r="N196" s="225"/>
      <c r="O196" s="225"/>
      <c r="P196" s="225"/>
      <c r="Q196" s="225"/>
      <c r="R196" s="225"/>
      <c r="S196" s="225"/>
      <c r="T196" s="225"/>
      <c r="U196" s="220"/>
      <c r="V196" s="220"/>
      <c r="W196" s="220"/>
      <c r="X196" s="220"/>
      <c r="Y196" s="107"/>
      <c r="Z196" s="110"/>
    </row>
    <row r="197" spans="1:26">
      <c r="A197" s="107"/>
      <c r="B197" s="224"/>
      <c r="C197" s="224"/>
      <c r="D197" s="225"/>
      <c r="E197" s="225"/>
      <c r="F197" s="225"/>
      <c r="G197" s="225"/>
      <c r="H197" s="225"/>
      <c r="I197" s="225"/>
      <c r="J197" s="225"/>
      <c r="K197" s="225"/>
      <c r="L197" s="225"/>
      <c r="M197" s="225"/>
      <c r="N197" s="225"/>
      <c r="O197" s="225"/>
      <c r="P197" s="225"/>
      <c r="Q197" s="225"/>
      <c r="R197" s="225"/>
      <c r="S197" s="225"/>
      <c r="T197" s="225"/>
      <c r="U197" s="220"/>
      <c r="V197" s="220"/>
      <c r="W197" s="220"/>
      <c r="X197" s="220"/>
      <c r="Y197" s="107"/>
      <c r="Z197" s="110"/>
    </row>
    <row r="198" spans="1:26">
      <c r="A198" s="107"/>
      <c r="B198" s="224"/>
      <c r="C198" s="224"/>
      <c r="D198" s="225"/>
      <c r="E198" s="225"/>
      <c r="F198" s="225"/>
      <c r="G198" s="225"/>
      <c r="H198" s="225"/>
      <c r="I198" s="225"/>
      <c r="J198" s="225"/>
      <c r="K198" s="225"/>
      <c r="L198" s="225"/>
      <c r="M198" s="225"/>
      <c r="N198" s="225"/>
      <c r="O198" s="225"/>
      <c r="P198" s="225"/>
      <c r="Q198" s="225"/>
      <c r="R198" s="225"/>
      <c r="S198" s="225"/>
      <c r="T198" s="225"/>
      <c r="U198" s="107"/>
      <c r="V198" s="107"/>
      <c r="W198" s="107"/>
      <c r="X198" s="107"/>
      <c r="Y198" s="107"/>
      <c r="Z198" s="110"/>
    </row>
    <row r="199" spans="1:26">
      <c r="A199" s="107"/>
      <c r="B199" s="220"/>
      <c r="C199" s="220"/>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10"/>
    </row>
    <row r="200" spans="1:26">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10"/>
    </row>
    <row r="201" spans="1:26">
      <c r="A201" s="107"/>
      <c r="B201" s="107"/>
      <c r="C201" s="107"/>
      <c r="D201" s="107"/>
      <c r="E201" s="107"/>
      <c r="F201" s="226"/>
      <c r="G201" s="226"/>
      <c r="H201" s="226"/>
      <c r="I201" s="226"/>
      <c r="J201" s="226"/>
      <c r="K201" s="226"/>
      <c r="L201" s="226"/>
      <c r="M201" s="226"/>
      <c r="N201" s="226"/>
      <c r="O201" s="226"/>
      <c r="P201" s="226"/>
      <c r="Q201" s="226"/>
      <c r="R201" s="226"/>
      <c r="S201" s="226"/>
      <c r="T201" s="226"/>
      <c r="U201" s="107"/>
      <c r="V201" s="107"/>
      <c r="W201" s="107"/>
      <c r="X201" s="107"/>
      <c r="Y201" s="107"/>
      <c r="Z201" s="110"/>
    </row>
    <row r="202" spans="1:26">
      <c r="A202" s="107"/>
      <c r="B202" s="107"/>
      <c r="C202" s="107"/>
      <c r="D202" s="107"/>
      <c r="E202" s="107"/>
      <c r="F202" s="226"/>
      <c r="G202" s="226"/>
      <c r="H202" s="226"/>
      <c r="I202" s="226"/>
      <c r="J202" s="226"/>
      <c r="K202" s="226"/>
      <c r="L202" s="226"/>
      <c r="M202" s="226"/>
      <c r="N202" s="226"/>
      <c r="O202" s="226"/>
      <c r="P202" s="226"/>
      <c r="Q202" s="226"/>
      <c r="R202" s="226"/>
      <c r="S202" s="226"/>
      <c r="T202" s="226"/>
      <c r="U202" s="107"/>
      <c r="V202" s="107"/>
      <c r="W202" s="107"/>
      <c r="X202" s="107"/>
      <c r="Y202" s="107"/>
      <c r="Z202" s="110"/>
    </row>
    <row r="203" spans="1:26">
      <c r="A203" s="107"/>
      <c r="B203" s="107"/>
      <c r="C203" s="107"/>
      <c r="D203" s="107"/>
      <c r="E203" s="226"/>
      <c r="F203" s="226"/>
      <c r="G203" s="226"/>
      <c r="H203" s="226"/>
      <c r="I203" s="226"/>
      <c r="J203" s="226"/>
      <c r="K203" s="226"/>
      <c r="L203" s="226"/>
      <c r="M203" s="226"/>
      <c r="N203" s="226"/>
      <c r="O203" s="226"/>
      <c r="P203" s="226"/>
      <c r="Q203" s="226"/>
      <c r="R203" s="226"/>
      <c r="S203" s="226"/>
      <c r="T203" s="226"/>
      <c r="U203" s="107"/>
      <c r="V203" s="107"/>
      <c r="W203" s="107"/>
      <c r="X203" s="107"/>
      <c r="Y203" s="107"/>
      <c r="Z203" s="110"/>
    </row>
    <row r="204" spans="1:26">
      <c r="A204" s="107"/>
      <c r="B204" s="107"/>
      <c r="C204" s="107"/>
      <c r="D204" s="107"/>
      <c r="E204" s="107"/>
      <c r="F204" s="226"/>
      <c r="G204" s="226"/>
      <c r="H204" s="226"/>
      <c r="I204" s="226"/>
      <c r="J204" s="226"/>
      <c r="K204" s="226"/>
      <c r="L204" s="226"/>
      <c r="M204" s="226"/>
      <c r="N204" s="226"/>
      <c r="O204" s="226"/>
      <c r="P204" s="226"/>
      <c r="Q204" s="226"/>
      <c r="R204" s="226"/>
      <c r="S204" s="226"/>
      <c r="T204" s="226"/>
      <c r="U204" s="107"/>
      <c r="V204" s="107"/>
      <c r="W204" s="107"/>
      <c r="X204" s="107"/>
      <c r="Y204" s="107"/>
      <c r="Z204" s="110"/>
    </row>
    <row r="205" spans="1:26">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10"/>
    </row>
    <row r="206" spans="1:26">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10"/>
    </row>
    <row r="207" spans="1:26">
      <c r="A207" s="214"/>
      <c r="B207" s="222"/>
      <c r="C207" s="214"/>
      <c r="D207" s="214"/>
      <c r="E207" s="214"/>
      <c r="F207" s="223"/>
      <c r="G207" s="223"/>
      <c r="H207" s="107"/>
      <c r="I207" s="107"/>
      <c r="J207" s="214"/>
      <c r="K207" s="214"/>
      <c r="L207" s="107"/>
      <c r="M207" s="107"/>
      <c r="N207" s="107"/>
      <c r="O207" s="107"/>
      <c r="P207" s="107"/>
      <c r="Q207" s="107"/>
      <c r="R207" s="107"/>
      <c r="S207" s="107"/>
      <c r="T207" s="107"/>
      <c r="U207" s="107"/>
      <c r="V207" s="107"/>
      <c r="W207" s="107"/>
      <c r="X207" s="107"/>
      <c r="Y207" s="107"/>
      <c r="Z207" s="110"/>
    </row>
    <row r="208" spans="1:26">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10"/>
    </row>
    <row r="209" spans="1:26">
      <c r="A209" s="107"/>
      <c r="B209" s="220"/>
      <c r="C209" s="220"/>
      <c r="D209" s="220"/>
      <c r="E209" s="220"/>
      <c r="F209" s="220"/>
      <c r="G209" s="107"/>
      <c r="H209" s="107"/>
      <c r="I209" s="107"/>
      <c r="J209" s="107"/>
      <c r="K209" s="107"/>
      <c r="L209" s="107"/>
      <c r="M209" s="107"/>
      <c r="N209" s="107"/>
      <c r="O209" s="107"/>
      <c r="P209" s="107"/>
      <c r="Q209" s="107"/>
      <c r="R209" s="107"/>
      <c r="S209" s="107"/>
      <c r="T209" s="107"/>
      <c r="U209" s="107"/>
      <c r="V209" s="107"/>
      <c r="W209" s="107"/>
      <c r="X209" s="107"/>
      <c r="Y209" s="107"/>
      <c r="Z209" s="110"/>
    </row>
    <row r="210" spans="1:26">
      <c r="A210" s="107"/>
      <c r="B210" s="220"/>
      <c r="C210" s="220"/>
      <c r="D210" s="220"/>
      <c r="E210" s="220"/>
      <c r="F210" s="220"/>
      <c r="G210" s="107"/>
      <c r="H210" s="107"/>
      <c r="I210" s="107"/>
      <c r="J210" s="107"/>
      <c r="K210" s="107"/>
      <c r="L210" s="107"/>
      <c r="M210" s="107"/>
      <c r="N210" s="107"/>
      <c r="O210" s="107"/>
      <c r="P210" s="107"/>
      <c r="Q210" s="107"/>
      <c r="R210" s="107"/>
      <c r="S210" s="107"/>
      <c r="T210" s="107"/>
      <c r="U210" s="107"/>
      <c r="V210" s="107"/>
      <c r="W210" s="107"/>
      <c r="X210" s="107"/>
      <c r="Y210" s="107"/>
      <c r="Z210" s="110"/>
    </row>
    <row r="211" spans="1:26">
      <c r="A211" s="107"/>
      <c r="B211" s="220"/>
      <c r="C211" s="220"/>
      <c r="D211" s="220"/>
      <c r="E211" s="220"/>
      <c r="F211" s="220"/>
      <c r="G211" s="107"/>
      <c r="H211" s="107"/>
      <c r="I211" s="107"/>
      <c r="J211" s="107"/>
      <c r="K211" s="107"/>
      <c r="L211" s="107"/>
      <c r="M211" s="107"/>
      <c r="N211" s="107"/>
      <c r="O211" s="107"/>
      <c r="P211" s="107"/>
      <c r="Q211" s="107"/>
      <c r="R211" s="107"/>
      <c r="S211" s="107"/>
      <c r="T211" s="107"/>
      <c r="U211" s="107"/>
      <c r="V211" s="107"/>
      <c r="W211" s="107"/>
      <c r="X211" s="107"/>
      <c r="Y211" s="107"/>
      <c r="Z211" s="110"/>
    </row>
    <row r="212" spans="1:26">
      <c r="A212" s="107"/>
      <c r="B212" s="220"/>
      <c r="C212" s="220"/>
      <c r="D212" s="220"/>
      <c r="E212" s="220"/>
      <c r="F212" s="220"/>
      <c r="G212" s="107"/>
      <c r="H212" s="107"/>
      <c r="I212" s="107"/>
      <c r="J212" s="107"/>
      <c r="K212" s="107"/>
      <c r="L212" s="107"/>
      <c r="M212" s="107"/>
      <c r="N212" s="107"/>
      <c r="O212" s="107"/>
      <c r="P212" s="107"/>
      <c r="Q212" s="107"/>
      <c r="R212" s="107"/>
      <c r="S212" s="107"/>
      <c r="T212" s="107"/>
      <c r="U212" s="220"/>
      <c r="V212" s="220"/>
      <c r="W212" s="220"/>
      <c r="X212" s="220"/>
      <c r="Y212" s="107"/>
      <c r="Z212" s="110"/>
    </row>
    <row r="213" spans="1:26">
      <c r="A213" s="107"/>
      <c r="B213" s="224"/>
      <c r="C213" s="224"/>
      <c r="D213" s="225"/>
      <c r="E213" s="225"/>
      <c r="F213" s="225"/>
      <c r="G213" s="225"/>
      <c r="H213" s="225"/>
      <c r="I213" s="225"/>
      <c r="J213" s="225"/>
      <c r="K213" s="225"/>
      <c r="L213" s="225"/>
      <c r="M213" s="225"/>
      <c r="N213" s="225"/>
      <c r="O213" s="225"/>
      <c r="P213" s="225"/>
      <c r="Q213" s="225"/>
      <c r="R213" s="225"/>
      <c r="S213" s="225"/>
      <c r="T213" s="225"/>
      <c r="U213" s="220"/>
      <c r="V213" s="220"/>
      <c r="W213" s="220"/>
      <c r="X213" s="220"/>
      <c r="Y213" s="107"/>
      <c r="Z213" s="110"/>
    </row>
    <row r="214" spans="1:26">
      <c r="A214" s="107"/>
      <c r="B214" s="224"/>
      <c r="C214" s="224"/>
      <c r="D214" s="225"/>
      <c r="E214" s="225"/>
      <c r="F214" s="225"/>
      <c r="G214" s="225"/>
      <c r="H214" s="225"/>
      <c r="I214" s="225"/>
      <c r="J214" s="225"/>
      <c r="K214" s="225"/>
      <c r="L214" s="225"/>
      <c r="M214" s="225"/>
      <c r="N214" s="225"/>
      <c r="O214" s="225"/>
      <c r="P214" s="225"/>
      <c r="Q214" s="225"/>
      <c r="R214" s="225"/>
      <c r="S214" s="225"/>
      <c r="T214" s="225"/>
      <c r="U214" s="220"/>
      <c r="V214" s="220"/>
      <c r="W214" s="220"/>
      <c r="X214" s="220"/>
      <c r="Y214" s="107"/>
      <c r="Z214" s="110"/>
    </row>
    <row r="215" spans="1:26">
      <c r="A215" s="107"/>
      <c r="B215" s="224"/>
      <c r="C215" s="224"/>
      <c r="D215" s="225"/>
      <c r="E215" s="225"/>
      <c r="F215" s="225"/>
      <c r="G215" s="225"/>
      <c r="H215" s="225"/>
      <c r="I215" s="225"/>
      <c r="J215" s="225"/>
      <c r="K215" s="225"/>
      <c r="L215" s="225"/>
      <c r="M215" s="225"/>
      <c r="N215" s="225"/>
      <c r="O215" s="225"/>
      <c r="P215" s="225"/>
      <c r="Q215" s="225"/>
      <c r="R215" s="225"/>
      <c r="S215" s="225"/>
      <c r="T215" s="225"/>
      <c r="U215" s="107"/>
      <c r="V215" s="107"/>
      <c r="W215" s="107"/>
      <c r="X215" s="107"/>
      <c r="Y215" s="107"/>
      <c r="Z215" s="110"/>
    </row>
    <row r="216" spans="1:26">
      <c r="A216" s="107"/>
      <c r="B216" s="220"/>
      <c r="C216" s="220"/>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10"/>
    </row>
    <row r="217" spans="1:26">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10"/>
    </row>
    <row r="218" spans="1:26">
      <c r="A218" s="107"/>
      <c r="B218" s="107"/>
      <c r="C218" s="107"/>
      <c r="D218" s="107"/>
      <c r="E218" s="107"/>
      <c r="F218" s="226"/>
      <c r="G218" s="226"/>
      <c r="H218" s="226"/>
      <c r="I218" s="226"/>
      <c r="J218" s="226"/>
      <c r="K218" s="226"/>
      <c r="L218" s="226"/>
      <c r="M218" s="226"/>
      <c r="N218" s="226"/>
      <c r="O218" s="226"/>
      <c r="P218" s="226"/>
      <c r="Q218" s="226"/>
      <c r="R218" s="226"/>
      <c r="S218" s="226"/>
      <c r="T218" s="226"/>
      <c r="U218" s="107"/>
      <c r="V218" s="107"/>
      <c r="W218" s="107"/>
      <c r="X218" s="107"/>
      <c r="Y218" s="107"/>
      <c r="Z218" s="110"/>
    </row>
    <row r="219" spans="1:26">
      <c r="A219" s="107"/>
      <c r="B219" s="107"/>
      <c r="C219" s="107"/>
      <c r="D219" s="107"/>
      <c r="E219" s="107"/>
      <c r="F219" s="226"/>
      <c r="G219" s="226"/>
      <c r="H219" s="226"/>
      <c r="I219" s="226"/>
      <c r="J219" s="226"/>
      <c r="K219" s="226"/>
      <c r="L219" s="226"/>
      <c r="M219" s="226"/>
      <c r="N219" s="226"/>
      <c r="O219" s="226"/>
      <c r="P219" s="226"/>
      <c r="Q219" s="226"/>
      <c r="R219" s="226"/>
      <c r="S219" s="226"/>
      <c r="T219" s="226"/>
      <c r="U219" s="107"/>
      <c r="V219" s="107"/>
      <c r="W219" s="107"/>
      <c r="X219" s="107"/>
      <c r="Y219" s="107"/>
      <c r="Z219" s="110"/>
    </row>
    <row r="220" spans="1:26">
      <c r="A220" s="107"/>
      <c r="B220" s="107"/>
      <c r="C220" s="107"/>
      <c r="D220" s="107"/>
      <c r="E220" s="226"/>
      <c r="F220" s="226"/>
      <c r="G220" s="226"/>
      <c r="H220" s="226"/>
      <c r="I220" s="226"/>
      <c r="J220" s="226"/>
      <c r="K220" s="226"/>
      <c r="L220" s="226"/>
      <c r="M220" s="226"/>
      <c r="N220" s="226"/>
      <c r="O220" s="226"/>
      <c r="P220" s="226"/>
      <c r="Q220" s="226"/>
      <c r="R220" s="226"/>
      <c r="S220" s="226"/>
      <c r="T220" s="226"/>
      <c r="U220" s="107"/>
      <c r="V220" s="107"/>
      <c r="W220" s="107"/>
      <c r="X220" s="107"/>
      <c r="Y220" s="107"/>
      <c r="Z220" s="110"/>
    </row>
    <row r="221" spans="1:26">
      <c r="A221" s="107"/>
      <c r="B221" s="107"/>
      <c r="C221" s="107"/>
      <c r="D221" s="107"/>
      <c r="E221" s="107"/>
      <c r="F221" s="226"/>
      <c r="G221" s="226"/>
      <c r="H221" s="226"/>
      <c r="I221" s="226"/>
      <c r="J221" s="226"/>
      <c r="K221" s="226"/>
      <c r="L221" s="226"/>
      <c r="M221" s="226"/>
      <c r="N221" s="226"/>
      <c r="O221" s="226"/>
      <c r="P221" s="226"/>
      <c r="Q221" s="226"/>
      <c r="R221" s="226"/>
      <c r="S221" s="226"/>
      <c r="T221" s="226"/>
      <c r="U221" s="107"/>
      <c r="V221" s="107"/>
      <c r="W221" s="107"/>
      <c r="X221" s="107"/>
      <c r="Y221" s="107"/>
      <c r="Z221" s="110"/>
    </row>
    <row r="222" spans="1:26">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10"/>
    </row>
    <row r="223" spans="1:26">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10"/>
    </row>
    <row r="224" spans="1:26">
      <c r="A224" s="214"/>
      <c r="B224" s="222"/>
      <c r="C224" s="214"/>
      <c r="D224" s="214"/>
      <c r="E224" s="214"/>
      <c r="F224" s="223"/>
      <c r="G224" s="223"/>
      <c r="H224" s="107"/>
      <c r="I224" s="107"/>
      <c r="J224" s="214"/>
      <c r="K224" s="214"/>
      <c r="L224" s="107"/>
      <c r="M224" s="107"/>
      <c r="N224" s="107"/>
      <c r="O224" s="107"/>
      <c r="P224" s="107"/>
      <c r="Q224" s="107"/>
      <c r="R224" s="107"/>
      <c r="S224" s="107"/>
      <c r="T224" s="107"/>
      <c r="U224" s="107"/>
      <c r="V224" s="107"/>
      <c r="W224" s="107"/>
      <c r="X224" s="107"/>
      <c r="Y224" s="107"/>
      <c r="Z224" s="110"/>
    </row>
    <row r="225" spans="1:26">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10"/>
    </row>
    <row r="226" spans="1:26">
      <c r="A226" s="107"/>
      <c r="B226" s="220"/>
      <c r="C226" s="220"/>
      <c r="D226" s="220"/>
      <c r="E226" s="220"/>
      <c r="F226" s="220"/>
      <c r="G226" s="107"/>
      <c r="H226" s="107"/>
      <c r="I226" s="107"/>
      <c r="J226" s="107"/>
      <c r="K226" s="107"/>
      <c r="L226" s="107"/>
      <c r="M226" s="107"/>
      <c r="N226" s="107"/>
      <c r="O226" s="107"/>
      <c r="P226" s="107"/>
      <c r="Q226" s="107"/>
      <c r="R226" s="107"/>
      <c r="S226" s="107"/>
      <c r="T226" s="107"/>
      <c r="U226" s="107"/>
      <c r="V226" s="107"/>
      <c r="W226" s="107"/>
      <c r="X226" s="107"/>
      <c r="Y226" s="107"/>
      <c r="Z226" s="110"/>
    </row>
    <row r="227" spans="1:26">
      <c r="A227" s="107"/>
      <c r="B227" s="220"/>
      <c r="C227" s="220"/>
      <c r="D227" s="220"/>
      <c r="E227" s="220"/>
      <c r="F227" s="220"/>
      <c r="G227" s="107"/>
      <c r="H227" s="107"/>
      <c r="I227" s="107"/>
      <c r="J227" s="107"/>
      <c r="K227" s="107"/>
      <c r="L227" s="107"/>
      <c r="M227" s="107"/>
      <c r="N227" s="107"/>
      <c r="O227" s="107"/>
      <c r="P227" s="107"/>
      <c r="Q227" s="107"/>
      <c r="R227" s="107"/>
      <c r="S227" s="107"/>
      <c r="T227" s="107"/>
      <c r="U227" s="107"/>
      <c r="V227" s="107"/>
      <c r="W227" s="107"/>
      <c r="X227" s="107"/>
      <c r="Y227" s="107"/>
      <c r="Z227" s="110"/>
    </row>
    <row r="228" spans="1:26">
      <c r="A228" s="107"/>
      <c r="B228" s="220"/>
      <c r="C228" s="220"/>
      <c r="D228" s="220"/>
      <c r="E228" s="220"/>
      <c r="F228" s="220"/>
      <c r="G228" s="107"/>
      <c r="H228" s="107"/>
      <c r="I228" s="107"/>
      <c r="J228" s="107"/>
      <c r="K228" s="107"/>
      <c r="L228" s="107"/>
      <c r="M228" s="107"/>
      <c r="N228" s="107"/>
      <c r="O228" s="107"/>
      <c r="P228" s="107"/>
      <c r="Q228" s="107"/>
      <c r="R228" s="107"/>
      <c r="S228" s="107"/>
      <c r="T228" s="107"/>
      <c r="U228" s="107"/>
      <c r="V228" s="107"/>
      <c r="W228" s="107"/>
      <c r="X228" s="107"/>
      <c r="Y228" s="107"/>
      <c r="Z228" s="110"/>
    </row>
    <row r="229" spans="1:26">
      <c r="A229" s="107"/>
      <c r="B229" s="220"/>
      <c r="C229" s="220"/>
      <c r="D229" s="220"/>
      <c r="E229" s="220"/>
      <c r="F229" s="220"/>
      <c r="G229" s="107"/>
      <c r="H229" s="107"/>
      <c r="I229" s="107"/>
      <c r="J229" s="107"/>
      <c r="K229" s="107"/>
      <c r="L229" s="107"/>
      <c r="M229" s="107"/>
      <c r="N229" s="107"/>
      <c r="O229" s="107"/>
      <c r="P229" s="107"/>
      <c r="Q229" s="107"/>
      <c r="R229" s="107"/>
      <c r="S229" s="107"/>
      <c r="T229" s="107"/>
      <c r="U229" s="220"/>
      <c r="V229" s="220"/>
      <c r="W229" s="220"/>
      <c r="X229" s="220"/>
      <c r="Y229" s="107"/>
      <c r="Z229" s="110"/>
    </row>
    <row r="230" spans="1:26">
      <c r="A230" s="107"/>
      <c r="B230" s="224"/>
      <c r="C230" s="224"/>
      <c r="D230" s="225"/>
      <c r="E230" s="225"/>
      <c r="F230" s="225"/>
      <c r="G230" s="225"/>
      <c r="H230" s="225"/>
      <c r="I230" s="225"/>
      <c r="J230" s="225"/>
      <c r="K230" s="225"/>
      <c r="L230" s="225"/>
      <c r="M230" s="225"/>
      <c r="N230" s="225"/>
      <c r="O230" s="225"/>
      <c r="P230" s="225"/>
      <c r="Q230" s="225"/>
      <c r="R230" s="225"/>
      <c r="S230" s="225"/>
      <c r="T230" s="225"/>
      <c r="U230" s="220"/>
      <c r="V230" s="220"/>
      <c r="W230" s="220"/>
      <c r="X230" s="220"/>
      <c r="Y230" s="107"/>
      <c r="Z230" s="110"/>
    </row>
    <row r="231" spans="1:26">
      <c r="A231" s="107"/>
      <c r="B231" s="224"/>
      <c r="C231" s="224"/>
      <c r="D231" s="225"/>
      <c r="E231" s="225"/>
      <c r="F231" s="225"/>
      <c r="G231" s="225"/>
      <c r="H231" s="225"/>
      <c r="I231" s="225"/>
      <c r="J231" s="225"/>
      <c r="K231" s="225"/>
      <c r="L231" s="225"/>
      <c r="M231" s="225"/>
      <c r="N231" s="225"/>
      <c r="O231" s="225"/>
      <c r="P231" s="225"/>
      <c r="Q231" s="225"/>
      <c r="R231" s="225"/>
      <c r="S231" s="225"/>
      <c r="T231" s="225"/>
      <c r="U231" s="220"/>
      <c r="V231" s="220"/>
      <c r="W231" s="220"/>
      <c r="X231" s="220"/>
      <c r="Y231" s="107"/>
      <c r="Z231" s="110"/>
    </row>
    <row r="232" spans="1:26">
      <c r="A232" s="107"/>
      <c r="B232" s="224"/>
      <c r="C232" s="224"/>
      <c r="D232" s="225"/>
      <c r="E232" s="225"/>
      <c r="F232" s="225"/>
      <c r="G232" s="225"/>
      <c r="H232" s="225"/>
      <c r="I232" s="225"/>
      <c r="J232" s="225"/>
      <c r="K232" s="225"/>
      <c r="L232" s="225"/>
      <c r="M232" s="225"/>
      <c r="N232" s="225"/>
      <c r="O232" s="225"/>
      <c r="P232" s="225"/>
      <c r="Q232" s="225"/>
      <c r="R232" s="225"/>
      <c r="S232" s="225"/>
      <c r="T232" s="225"/>
      <c r="U232" s="107"/>
      <c r="V232" s="107"/>
      <c r="W232" s="107"/>
      <c r="X232" s="107"/>
      <c r="Y232" s="107"/>
      <c r="Z232" s="110"/>
    </row>
    <row r="233" spans="1:26">
      <c r="A233" s="107"/>
      <c r="B233" s="220"/>
      <c r="C233" s="220"/>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10"/>
    </row>
    <row r="234" spans="1:26">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10"/>
    </row>
    <row r="235" spans="1:26">
      <c r="A235" s="107"/>
      <c r="B235" s="107"/>
      <c r="C235" s="107"/>
      <c r="D235" s="107"/>
      <c r="E235" s="107"/>
      <c r="F235" s="226"/>
      <c r="G235" s="226"/>
      <c r="H235" s="226"/>
      <c r="I235" s="226"/>
      <c r="J235" s="226"/>
      <c r="K235" s="226"/>
      <c r="L235" s="226"/>
      <c r="M235" s="226"/>
      <c r="N235" s="226"/>
      <c r="O235" s="226"/>
      <c r="P235" s="226"/>
      <c r="Q235" s="226"/>
      <c r="R235" s="226"/>
      <c r="S235" s="226"/>
      <c r="T235" s="226"/>
      <c r="U235" s="107"/>
      <c r="V235" s="107"/>
      <c r="W235" s="107"/>
      <c r="X235" s="107"/>
      <c r="Y235" s="107"/>
      <c r="Z235" s="110"/>
    </row>
    <row r="236" spans="1:26">
      <c r="A236" s="107"/>
      <c r="B236" s="107"/>
      <c r="C236" s="107"/>
      <c r="D236" s="107"/>
      <c r="E236" s="107"/>
      <c r="F236" s="226"/>
      <c r="G236" s="226"/>
      <c r="H236" s="226"/>
      <c r="I236" s="226"/>
      <c r="J236" s="226"/>
      <c r="K236" s="226"/>
      <c r="L236" s="226"/>
      <c r="M236" s="226"/>
      <c r="N236" s="226"/>
      <c r="O236" s="226"/>
      <c r="P236" s="226"/>
      <c r="Q236" s="226"/>
      <c r="R236" s="226"/>
      <c r="S236" s="226"/>
      <c r="T236" s="226"/>
      <c r="U236" s="107"/>
      <c r="V236" s="107"/>
      <c r="W236" s="107"/>
      <c r="X236" s="107"/>
      <c r="Y236" s="107"/>
      <c r="Z236" s="110"/>
    </row>
    <row r="237" spans="1:26">
      <c r="A237" s="107"/>
      <c r="B237" s="107"/>
      <c r="C237" s="107"/>
      <c r="D237" s="107"/>
      <c r="E237" s="226"/>
      <c r="F237" s="226"/>
      <c r="G237" s="226"/>
      <c r="H237" s="226"/>
      <c r="I237" s="226"/>
      <c r="J237" s="226"/>
      <c r="K237" s="226"/>
      <c r="L237" s="226"/>
      <c r="M237" s="226"/>
      <c r="N237" s="226"/>
      <c r="O237" s="226"/>
      <c r="P237" s="226"/>
      <c r="Q237" s="226"/>
      <c r="R237" s="226"/>
      <c r="S237" s="226"/>
      <c r="T237" s="226"/>
      <c r="U237" s="107"/>
      <c r="V237" s="107"/>
      <c r="W237" s="107"/>
      <c r="X237" s="107"/>
      <c r="Y237" s="107"/>
      <c r="Z237" s="110"/>
    </row>
    <row r="238" spans="1:26">
      <c r="A238" s="107"/>
      <c r="B238" s="107"/>
      <c r="C238" s="107"/>
      <c r="D238" s="107"/>
      <c r="E238" s="107"/>
      <c r="F238" s="226"/>
      <c r="G238" s="226"/>
      <c r="H238" s="226"/>
      <c r="I238" s="226"/>
      <c r="J238" s="226"/>
      <c r="K238" s="226"/>
      <c r="L238" s="226"/>
      <c r="M238" s="226"/>
      <c r="N238" s="226"/>
      <c r="O238" s="226"/>
      <c r="P238" s="226"/>
      <c r="Q238" s="226"/>
      <c r="R238" s="226"/>
      <c r="S238" s="226"/>
      <c r="T238" s="226"/>
      <c r="U238" s="107"/>
      <c r="V238" s="107"/>
      <c r="W238" s="107"/>
      <c r="X238" s="107"/>
      <c r="Y238" s="107"/>
      <c r="Z238" s="110"/>
    </row>
    <row r="239" spans="1:26">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10"/>
    </row>
    <row r="240" spans="1:26">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10"/>
    </row>
    <row r="241" spans="1:26">
      <c r="A241" s="214"/>
      <c r="B241" s="222"/>
      <c r="C241" s="214"/>
      <c r="D241" s="214"/>
      <c r="E241" s="214"/>
      <c r="F241" s="223"/>
      <c r="G241" s="223"/>
      <c r="H241" s="107"/>
      <c r="I241" s="107"/>
      <c r="J241" s="214"/>
      <c r="K241" s="214"/>
      <c r="L241" s="107"/>
      <c r="M241" s="107"/>
      <c r="N241" s="107"/>
      <c r="O241" s="107"/>
      <c r="P241" s="107"/>
      <c r="Q241" s="107"/>
      <c r="R241" s="107"/>
      <c r="S241" s="107"/>
      <c r="T241" s="107"/>
      <c r="U241" s="107"/>
      <c r="V241" s="107"/>
      <c r="W241" s="107"/>
      <c r="X241" s="107"/>
      <c r="Y241" s="107"/>
      <c r="Z241" s="110"/>
    </row>
    <row r="242" spans="1:26">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10"/>
    </row>
    <row r="243" spans="1:26">
      <c r="A243" s="107"/>
      <c r="B243" s="220"/>
      <c r="C243" s="220"/>
      <c r="D243" s="220"/>
      <c r="E243" s="220"/>
      <c r="F243" s="220"/>
      <c r="G243" s="107"/>
      <c r="H243" s="107"/>
      <c r="I243" s="107"/>
      <c r="J243" s="107"/>
      <c r="K243" s="107"/>
      <c r="L243" s="107"/>
      <c r="M243" s="107"/>
      <c r="N243" s="107"/>
      <c r="O243" s="107"/>
      <c r="P243" s="107"/>
      <c r="Q243" s="107"/>
      <c r="R243" s="107"/>
      <c r="S243" s="107"/>
      <c r="T243" s="107"/>
      <c r="U243" s="107"/>
      <c r="V243" s="107"/>
      <c r="W243" s="107"/>
      <c r="X243" s="107"/>
      <c r="Y243" s="107"/>
      <c r="Z243" s="110"/>
    </row>
    <row r="244" spans="1:26">
      <c r="A244" s="107"/>
      <c r="B244" s="220"/>
      <c r="C244" s="220"/>
      <c r="D244" s="220"/>
      <c r="E244" s="220"/>
      <c r="F244" s="220"/>
      <c r="G244" s="107"/>
      <c r="H244" s="107"/>
      <c r="I244" s="107"/>
      <c r="J244" s="107"/>
      <c r="K244" s="107"/>
      <c r="L244" s="107"/>
      <c r="M244" s="107"/>
      <c r="N244" s="107"/>
      <c r="O244" s="107"/>
      <c r="P244" s="107"/>
      <c r="Q244" s="107"/>
      <c r="R244" s="107"/>
      <c r="S244" s="107"/>
      <c r="T244" s="107"/>
      <c r="U244" s="107"/>
      <c r="V244" s="107"/>
      <c r="W244" s="107"/>
      <c r="X244" s="107"/>
      <c r="Y244" s="107"/>
      <c r="Z244" s="110"/>
    </row>
    <row r="245" spans="1:26">
      <c r="A245" s="107"/>
      <c r="B245" s="220"/>
      <c r="C245" s="220"/>
      <c r="D245" s="220"/>
      <c r="E245" s="220"/>
      <c r="F245" s="220"/>
      <c r="G245" s="107"/>
      <c r="H245" s="107"/>
      <c r="I245" s="107"/>
      <c r="J245" s="107"/>
      <c r="K245" s="107"/>
      <c r="L245" s="107"/>
      <c r="M245" s="107"/>
      <c r="N245" s="107"/>
      <c r="O245" s="107"/>
      <c r="P245" s="107"/>
      <c r="Q245" s="107"/>
      <c r="R245" s="107"/>
      <c r="S245" s="107"/>
      <c r="T245" s="107"/>
      <c r="U245" s="107"/>
      <c r="V245" s="107"/>
      <c r="W245" s="107"/>
      <c r="X245" s="107"/>
      <c r="Y245" s="107"/>
      <c r="Z245" s="110"/>
    </row>
    <row r="246" spans="1:26">
      <c r="A246" s="107"/>
      <c r="B246" s="220"/>
      <c r="C246" s="220"/>
      <c r="D246" s="220"/>
      <c r="E246" s="220"/>
      <c r="F246" s="220"/>
      <c r="G246" s="107"/>
      <c r="H246" s="107"/>
      <c r="I246" s="107"/>
      <c r="J246" s="107"/>
      <c r="K246" s="107"/>
      <c r="L246" s="107"/>
      <c r="M246" s="107"/>
      <c r="N246" s="107"/>
      <c r="O246" s="107"/>
      <c r="P246" s="107"/>
      <c r="Q246" s="107"/>
      <c r="R246" s="107"/>
      <c r="S246" s="107"/>
      <c r="T246" s="107"/>
      <c r="U246" s="220"/>
      <c r="V246" s="220"/>
      <c r="W246" s="220"/>
      <c r="X246" s="220"/>
      <c r="Y246" s="107"/>
      <c r="Z246" s="110"/>
    </row>
    <row r="247" spans="1:26">
      <c r="A247" s="107"/>
      <c r="B247" s="224"/>
      <c r="C247" s="224"/>
      <c r="D247" s="225"/>
      <c r="E247" s="225"/>
      <c r="F247" s="225"/>
      <c r="G247" s="225"/>
      <c r="H247" s="225"/>
      <c r="I247" s="225"/>
      <c r="J247" s="225"/>
      <c r="K247" s="225"/>
      <c r="L247" s="225"/>
      <c r="M247" s="225"/>
      <c r="N247" s="225"/>
      <c r="O247" s="225"/>
      <c r="P247" s="225"/>
      <c r="Q247" s="225"/>
      <c r="R247" s="225"/>
      <c r="S247" s="225"/>
      <c r="T247" s="225"/>
      <c r="U247" s="220"/>
      <c r="V247" s="220"/>
      <c r="W247" s="220"/>
      <c r="X247" s="220"/>
      <c r="Y247" s="107"/>
      <c r="Z247" s="110"/>
    </row>
    <row r="248" spans="1:26">
      <c r="A248" s="107"/>
      <c r="B248" s="224"/>
      <c r="C248" s="224"/>
      <c r="D248" s="225"/>
      <c r="E248" s="225"/>
      <c r="F248" s="225"/>
      <c r="G248" s="225"/>
      <c r="H248" s="225"/>
      <c r="I248" s="225"/>
      <c r="J248" s="225"/>
      <c r="K248" s="225"/>
      <c r="L248" s="225"/>
      <c r="M248" s="225"/>
      <c r="N248" s="225"/>
      <c r="O248" s="225"/>
      <c r="P248" s="225"/>
      <c r="Q248" s="225"/>
      <c r="R248" s="225"/>
      <c r="S248" s="225"/>
      <c r="T248" s="225"/>
      <c r="U248" s="220"/>
      <c r="V248" s="220"/>
      <c r="W248" s="220"/>
      <c r="X248" s="220"/>
      <c r="Y248" s="107"/>
      <c r="Z248" s="110"/>
    </row>
    <row r="249" spans="1:26">
      <c r="A249" s="107"/>
      <c r="B249" s="224"/>
      <c r="C249" s="224"/>
      <c r="D249" s="225"/>
      <c r="E249" s="225"/>
      <c r="F249" s="225"/>
      <c r="G249" s="225"/>
      <c r="H249" s="225"/>
      <c r="I249" s="225"/>
      <c r="J249" s="225"/>
      <c r="K249" s="225"/>
      <c r="L249" s="225"/>
      <c r="M249" s="225"/>
      <c r="N249" s="225"/>
      <c r="O249" s="225"/>
      <c r="P249" s="225"/>
      <c r="Q249" s="225"/>
      <c r="R249" s="225"/>
      <c r="S249" s="225"/>
      <c r="T249" s="225"/>
      <c r="U249" s="107"/>
      <c r="V249" s="107"/>
      <c r="W249" s="107"/>
      <c r="X249" s="107"/>
      <c r="Y249" s="107"/>
      <c r="Z249" s="110"/>
    </row>
    <row r="250" spans="1:26">
      <c r="B250" s="11"/>
      <c r="C250" s="11"/>
      <c r="D250" s="3"/>
      <c r="E250" s="3"/>
      <c r="F250" s="3"/>
      <c r="G250" s="3"/>
      <c r="H250" s="3"/>
      <c r="I250" s="3"/>
      <c r="J250" s="3"/>
      <c r="K250" s="3"/>
      <c r="L250" s="3"/>
      <c r="M250" s="3"/>
      <c r="N250" s="3"/>
      <c r="O250" s="3"/>
      <c r="P250" s="3"/>
      <c r="Q250" s="3"/>
      <c r="R250" s="3"/>
      <c r="S250" s="3"/>
      <c r="T250" s="3"/>
      <c r="U250" s="107"/>
      <c r="V250" s="107"/>
      <c r="W250" s="107"/>
      <c r="X250" s="3"/>
      <c r="Y250" s="3"/>
    </row>
    <row r="251" spans="1:26">
      <c r="B251" s="107"/>
      <c r="C251" s="107"/>
      <c r="D251" s="107"/>
      <c r="E251" s="107"/>
      <c r="F251" s="107"/>
      <c r="G251" s="107"/>
      <c r="H251" s="107"/>
      <c r="I251" s="107"/>
      <c r="J251" s="107"/>
      <c r="K251" s="107"/>
      <c r="L251" s="107"/>
      <c r="M251" s="107"/>
      <c r="N251" s="107"/>
      <c r="O251" s="107"/>
      <c r="P251" s="107"/>
      <c r="Q251" s="107"/>
      <c r="R251" s="107"/>
      <c r="S251" s="107"/>
      <c r="T251" s="107"/>
      <c r="U251" s="3"/>
      <c r="V251" s="3"/>
      <c r="W251" s="3"/>
      <c r="X251" s="107"/>
      <c r="Y251" s="3"/>
    </row>
    <row r="252" spans="1:26">
      <c r="B252" s="3"/>
      <c r="C252" s="3"/>
      <c r="D252" s="3"/>
      <c r="E252" s="3"/>
      <c r="F252" s="215"/>
      <c r="G252" s="7"/>
      <c r="H252" s="215"/>
      <c r="I252" s="7"/>
      <c r="J252" s="215"/>
      <c r="K252" s="7"/>
      <c r="L252" s="215"/>
      <c r="M252" s="7"/>
      <c r="N252" s="215"/>
      <c r="O252" s="7"/>
      <c r="P252" s="215"/>
      <c r="Q252" s="7"/>
      <c r="R252" s="215"/>
      <c r="S252" s="7"/>
      <c r="T252" s="215"/>
      <c r="U252" s="107"/>
      <c r="V252" s="107"/>
      <c r="W252" s="107"/>
      <c r="X252" s="3"/>
      <c r="Y252" s="3"/>
    </row>
    <row r="253" spans="1:26">
      <c r="B253" s="107"/>
      <c r="C253" s="107"/>
      <c r="D253" s="107"/>
      <c r="E253" s="3"/>
      <c r="F253" s="7"/>
      <c r="G253" s="7"/>
      <c r="H253" s="7"/>
      <c r="I253" s="7"/>
      <c r="J253" s="7"/>
      <c r="K253" s="7"/>
      <c r="L253" s="7"/>
      <c r="M253" s="7"/>
      <c r="N253" s="7"/>
      <c r="O253" s="7"/>
      <c r="P253" s="7"/>
      <c r="Q253" s="7"/>
      <c r="R253" s="7"/>
      <c r="S253" s="7"/>
      <c r="T253" s="7"/>
      <c r="U253" s="3"/>
      <c r="V253" s="3"/>
      <c r="W253" s="3"/>
      <c r="X253" s="3"/>
      <c r="Y253" s="3"/>
    </row>
    <row r="254" spans="1:26">
      <c r="B254" s="3"/>
      <c r="C254" s="3"/>
      <c r="D254" s="3"/>
      <c r="E254" s="7"/>
      <c r="F254" s="215"/>
      <c r="G254" s="7"/>
      <c r="H254" s="215"/>
      <c r="I254" s="7"/>
      <c r="J254" s="215"/>
      <c r="K254" s="7"/>
      <c r="L254" s="215"/>
      <c r="M254" s="7"/>
      <c r="N254" s="215"/>
      <c r="O254" s="7"/>
      <c r="P254" s="215"/>
      <c r="Q254" s="7"/>
      <c r="R254" s="215"/>
      <c r="S254" s="7"/>
      <c r="T254" s="215"/>
      <c r="U254" s="3"/>
      <c r="V254" s="3"/>
      <c r="W254" s="3"/>
      <c r="X254" s="3"/>
      <c r="Y254" s="3"/>
    </row>
    <row r="255" spans="1:26">
      <c r="B255" s="3"/>
      <c r="C255" s="3"/>
      <c r="D255" s="3"/>
      <c r="E255" s="3"/>
      <c r="F255" s="7"/>
      <c r="G255" s="7"/>
      <c r="H255" s="7"/>
      <c r="I255" s="7"/>
      <c r="J255" s="7"/>
      <c r="K255" s="7"/>
      <c r="L255" s="7"/>
      <c r="M255" s="7"/>
      <c r="N255" s="7"/>
      <c r="O255" s="7"/>
      <c r="P255" s="7"/>
      <c r="Q255" s="7"/>
      <c r="R255" s="7"/>
      <c r="S255" s="7"/>
      <c r="T255" s="7"/>
      <c r="U255" s="3"/>
      <c r="V255" s="3"/>
      <c r="W255" s="3"/>
      <c r="X255" s="3"/>
      <c r="Y255" s="3"/>
    </row>
    <row r="256" spans="1:26">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2:25">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2:25">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2:25">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2:25">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2:25">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2:25">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2:25">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2:25">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2:25">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2:25">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2:25">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2:25">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2:25">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2:25">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2:25">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2:25">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2:25">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2:25">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2:25">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2:25">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2:25">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2:25">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2:25">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2:25">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2:25">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2:25">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2:25">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2:25">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2:25">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2:25">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2:25">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2:25">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2:25">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2:25">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2:25">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2:25">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2:25">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2:25">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2:25">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2:25">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2:25">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2:25">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2:25">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2:25">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2:25">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2:25">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2:25">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2:25">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2:25">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2:25">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2:25">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2:25">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2:25">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2:25">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2:25">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2:25">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2:25">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2:25">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2:25">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2:25">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2:25">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2:25">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2:25">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2:25">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2:25">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2:25">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2:25">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2:25">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2:25">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2:25">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2:25">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2:25">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2:25">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2:25">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2:25">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2:25">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2:25">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2:25">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2:25">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2:25">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2:25">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2:25">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2:25">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2:25">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2:25">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2:25">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2:25">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2:25">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2:25">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2:25">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2:25">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2:25">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2:25">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2:25">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2:25">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2:25">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2:25">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2:25">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2:25">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2:25">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2:25">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2:25">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2:25">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2:25">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2:25">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2:25">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2:25">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2:25">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2:25">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2:25">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2:25">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2:25">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2:25">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2:25">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2:25">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2:25">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2:25">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2:25">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2:25">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2:25">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2:25">
      <c r="B377" s="3"/>
      <c r="C377" s="3"/>
      <c r="D377" s="3"/>
      <c r="E377" s="3"/>
      <c r="F377" s="3"/>
      <c r="G377" s="3"/>
      <c r="H377" s="3"/>
      <c r="I377" s="3"/>
      <c r="J377" s="3"/>
      <c r="K377" s="3"/>
      <c r="L377" s="3"/>
      <c r="M377" s="3"/>
      <c r="N377" s="3"/>
      <c r="O377" s="3"/>
      <c r="P377" s="3"/>
      <c r="Q377" s="3"/>
      <c r="R377" s="3"/>
      <c r="S377" s="3"/>
      <c r="T377" s="3"/>
      <c r="U377" s="3"/>
      <c r="V377" s="3"/>
      <c r="W377" s="3"/>
      <c r="X377" s="3"/>
      <c r="Y377" s="3"/>
    </row>
  </sheetData>
  <sheetProtection algorithmName="SHA-512" hashValue="tXiMWnj6AwoHUgvTbVvgdMChnB96YRuDlZVqVdmixyoSBXAJ4riqc2cOCgZPOuGWL0noZJiyUWrE7LECzIp9Xw==" saltValue="Us0tlkjmUA4kgnY2SYMirA==" spinCount="100000" sheet="1" objects="1" scenarios="1" selectLockedCells="1"/>
  <phoneticPr fontId="1"/>
  <conditionalFormatting sqref="C4 C19:W102 C5:D18 F4 E11:G18 H4:W18">
    <cfRule type="cellIs" dxfId="0" priority="2" operator="equal">
      <formula>#REF!</formula>
    </cfRule>
  </conditionalFormatting>
  <dataValidations count="1">
    <dataValidation type="list" allowBlank="1" showInputMessage="1" showErrorMessage="1" sqref="Q169 S152 O152 M152 K152 I152 G152 E152 S150 Q150 O150 M150 K150 I150 G150 Q152 S135 O135 M135 K135 I135 G135 E135 S133 Q133 O133 M133 K133 I133 G133 Q135 S118 O118 M118 K118 I118 G118 E118 S116 Q116 O116 M116 K116 I116 G116 Q118 S254 O254 M254 K254 I254 G254 E254 S252 Q252 O252 M252 K252 I252 G252 Q254 S237 O237 M237 K237 I237 G237 E237 S235 Q235 O235 M235 K235 I235 G235 Q237 S220 O220 M220 K220 I220 G220 E220 S218 Q218 O218 M218 K218 I218 G218 Q220 S203 O203 M203 K203 I203 G203 E203 S201 Q201 O201 M201 K201 I201 G201 Q203 S186 O186 M186 K186 I186 G186 E186 S184 Q184 O184 M184 K184 I184 G184 Q186 S169 O169 M169 K169 I169 G169 E169 S167 Q167 O167 M167 K167 I167 G167" xr:uid="{00000000-0002-0000-0700-000000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頻度表!$N$54:$N$64</xm:f>
          </x14:formula1>
          <xm:sqref>D158:F158 D175:F175 D192:F192 D209:F209 D226:F226 D243:F243 D107:F107 D124:F124 D141:F141</xm:sqref>
        </x14:dataValidation>
        <x14:dataValidation type="list" allowBlank="1" showInputMessage="1" showErrorMessage="1" xr:uid="{00000000-0002-0000-0700-000002000000}">
          <x14:formula1>
            <xm:f>頻度表!$N$54:$N$65</xm:f>
          </x14:formula1>
          <xm:sqref>C4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P448"/>
  <sheetViews>
    <sheetView zoomScale="85" zoomScaleNormal="85" workbookViewId="0"/>
  </sheetViews>
  <sheetFormatPr defaultRowHeight="14.4"/>
  <cols>
    <col min="1" max="1" width="9" style="113"/>
    <col min="2" max="2" width="4.6640625" style="113" customWidth="1"/>
    <col min="3" max="3" width="2.44140625" style="113" customWidth="1"/>
    <col min="4" max="4" width="5.6640625" style="113" customWidth="1"/>
    <col min="5" max="5" width="4.6640625" style="113" customWidth="1"/>
    <col min="6" max="6" width="2.77734375" style="113" customWidth="1"/>
    <col min="7" max="7" width="5.21875" style="113" customWidth="1"/>
    <col min="8" max="8" width="4.6640625" style="113" customWidth="1"/>
    <col min="9" max="9" width="2.6640625" style="113" customWidth="1"/>
    <col min="10" max="10" width="5.33203125" style="113" customWidth="1"/>
    <col min="11" max="11" width="4.6640625" style="113" customWidth="1"/>
    <col min="12" max="12" width="3" style="113" customWidth="1"/>
    <col min="13" max="13" width="4.88671875" style="113" customWidth="1"/>
    <col min="14" max="14" width="9" style="113"/>
    <col min="15" max="16" width="9" style="113" customWidth="1"/>
    <col min="17" max="17" width="6.77734375" style="114" customWidth="1"/>
    <col min="18" max="18" width="7.44140625" style="113" customWidth="1"/>
    <col min="19" max="30" width="4.6640625" style="113" customWidth="1"/>
    <col min="31" max="32" width="9" style="113"/>
    <col min="33" max="33" width="9" style="118"/>
    <col min="34" max="34" width="5.109375" style="113" customWidth="1"/>
    <col min="35" max="35" width="2.88671875" style="113" customWidth="1"/>
    <col min="36" max="36" width="9" style="190"/>
    <col min="37" max="68" width="9" style="23"/>
  </cols>
  <sheetData>
    <row r="1" spans="1:35" ht="24.75" customHeight="1">
      <c r="A1" s="189" t="s">
        <v>330</v>
      </c>
      <c r="B1" s="94"/>
      <c r="C1" s="94"/>
      <c r="D1" s="94"/>
      <c r="E1" s="94"/>
      <c r="F1" s="94"/>
      <c r="G1" s="94"/>
      <c r="H1" s="94"/>
      <c r="I1" s="94"/>
      <c r="J1" s="94"/>
      <c r="K1" s="94"/>
      <c r="L1" s="94"/>
      <c r="M1" s="94"/>
      <c r="N1" s="94"/>
      <c r="O1" s="94"/>
      <c r="P1" s="94"/>
      <c r="Q1" s="95"/>
      <c r="R1" s="94"/>
      <c r="S1" s="94"/>
      <c r="T1" s="94"/>
      <c r="U1" s="94"/>
      <c r="V1" s="94"/>
      <c r="W1" s="94"/>
      <c r="X1" s="94"/>
      <c r="Y1" s="94"/>
      <c r="Z1" s="94"/>
      <c r="AA1" s="94"/>
      <c r="AB1" s="94"/>
      <c r="AC1" s="94"/>
      <c r="AD1" s="94"/>
      <c r="AE1" s="94"/>
      <c r="AF1" s="94"/>
      <c r="AG1" s="103"/>
      <c r="AH1" s="94"/>
      <c r="AI1" s="94"/>
    </row>
    <row r="2" spans="1:35">
      <c r="B2" s="115" t="s">
        <v>327</v>
      </c>
      <c r="C2" s="115"/>
      <c r="D2" s="115"/>
      <c r="E2" s="115"/>
      <c r="F2" s="115"/>
      <c r="G2" s="115"/>
      <c r="H2" s="115"/>
      <c r="I2" s="115"/>
      <c r="J2" s="115" t="s">
        <v>328</v>
      </c>
      <c r="K2" s="115"/>
      <c r="L2" s="115"/>
      <c r="M2" s="115"/>
      <c r="R2" s="185" t="s">
        <v>325</v>
      </c>
    </row>
    <row r="3" spans="1:35">
      <c r="B3" s="116"/>
      <c r="C3" s="115"/>
      <c r="D3" s="115"/>
      <c r="E3" s="115"/>
      <c r="F3" s="115"/>
      <c r="G3" s="115"/>
      <c r="H3" s="115"/>
      <c r="I3" s="115"/>
      <c r="J3" s="115"/>
      <c r="K3" s="115"/>
      <c r="L3" s="115"/>
      <c r="M3" s="115"/>
      <c r="R3" s="113" t="s">
        <v>153</v>
      </c>
    </row>
    <row r="4" spans="1:35">
      <c r="B4" s="115"/>
      <c r="C4" s="115"/>
      <c r="D4" s="115"/>
      <c r="E4" s="115"/>
      <c r="F4" s="115"/>
      <c r="G4" s="115"/>
      <c r="H4" s="115"/>
      <c r="I4" s="115"/>
      <c r="J4" s="115"/>
      <c r="K4" s="115"/>
      <c r="L4" s="115"/>
      <c r="M4" s="115"/>
      <c r="R4" s="113" t="s">
        <v>324</v>
      </c>
      <c r="S4" s="24"/>
      <c r="T4" s="24"/>
      <c r="U4" s="24"/>
      <c r="V4" s="24"/>
      <c r="W4" s="24"/>
      <c r="X4" s="24"/>
      <c r="Y4" s="24"/>
      <c r="Z4" s="24"/>
      <c r="AA4" s="24"/>
      <c r="AB4" s="24"/>
    </row>
    <row r="5" spans="1:35">
      <c r="A5" s="117" t="s">
        <v>149</v>
      </c>
      <c r="B5" s="115" t="s">
        <v>148</v>
      </c>
      <c r="C5" s="115"/>
      <c r="D5" s="115"/>
      <c r="E5" s="115"/>
      <c r="F5" s="115"/>
      <c r="G5" s="115"/>
      <c r="H5" s="115"/>
      <c r="I5" s="115"/>
      <c r="J5" s="115"/>
      <c r="K5" s="115"/>
      <c r="L5" s="115"/>
      <c r="M5" s="115"/>
      <c r="R5" s="117" t="s">
        <v>152</v>
      </c>
      <c r="S5" s="115" t="s">
        <v>326</v>
      </c>
    </row>
    <row r="6" spans="1:35" ht="15" thickBot="1">
      <c r="B6" s="115"/>
      <c r="C6" s="115"/>
      <c r="D6" s="115"/>
      <c r="E6" s="115"/>
      <c r="F6" s="115"/>
      <c r="G6" s="115"/>
      <c r="H6" s="115"/>
      <c r="I6" s="115"/>
      <c r="J6" s="115"/>
      <c r="K6" s="115"/>
      <c r="L6" s="115"/>
      <c r="M6" s="115"/>
    </row>
    <row r="7" spans="1:35" ht="15">
      <c r="B7" s="246" t="s">
        <v>114</v>
      </c>
      <c r="C7" s="247" t="s">
        <v>109</v>
      </c>
      <c r="D7" s="248">
        <v>0</v>
      </c>
      <c r="E7" s="249" t="s">
        <v>113</v>
      </c>
      <c r="F7" s="250" t="s">
        <v>64</v>
      </c>
      <c r="G7" s="251">
        <v>0</v>
      </c>
      <c r="H7" s="252" t="s">
        <v>112</v>
      </c>
      <c r="I7" s="247" t="s">
        <v>106</v>
      </c>
      <c r="J7" s="248">
        <v>0</v>
      </c>
      <c r="K7" s="252" t="s">
        <v>111</v>
      </c>
      <c r="L7" s="247" t="s">
        <v>104</v>
      </c>
      <c r="M7" s="248">
        <v>0</v>
      </c>
      <c r="R7" s="117" t="s">
        <v>116</v>
      </c>
      <c r="S7" s="119" t="s">
        <v>114</v>
      </c>
      <c r="T7" s="120" t="s">
        <v>109</v>
      </c>
      <c r="U7" s="179">
        <v>5</v>
      </c>
      <c r="V7" s="40" t="s">
        <v>113</v>
      </c>
      <c r="W7" s="39" t="s">
        <v>64</v>
      </c>
      <c r="X7" s="50">
        <v>0</v>
      </c>
      <c r="Y7" s="128" t="s">
        <v>112</v>
      </c>
      <c r="Z7" s="120" t="s">
        <v>106</v>
      </c>
      <c r="AA7" s="121">
        <v>0</v>
      </c>
      <c r="AB7" s="128" t="s">
        <v>111</v>
      </c>
      <c r="AC7" s="120" t="s">
        <v>104</v>
      </c>
      <c r="AD7" s="121">
        <v>0</v>
      </c>
    </row>
    <row r="8" spans="1:35" ht="15.6" thickBot="1">
      <c r="B8" s="253" t="s">
        <v>110</v>
      </c>
      <c r="C8" s="254" t="s">
        <v>109</v>
      </c>
      <c r="D8" s="255">
        <v>0</v>
      </c>
      <c r="E8" s="256" t="s">
        <v>108</v>
      </c>
      <c r="F8" s="257" t="s">
        <v>64</v>
      </c>
      <c r="G8" s="258">
        <v>0</v>
      </c>
      <c r="H8" s="259" t="s">
        <v>107</v>
      </c>
      <c r="I8" s="254" t="s">
        <v>106</v>
      </c>
      <c r="J8" s="255">
        <v>0</v>
      </c>
      <c r="K8" s="259" t="s">
        <v>105</v>
      </c>
      <c r="L8" s="254" t="s">
        <v>104</v>
      </c>
      <c r="M8" s="255">
        <v>0</v>
      </c>
      <c r="S8" s="122" t="s">
        <v>110</v>
      </c>
      <c r="T8" s="123" t="s">
        <v>109</v>
      </c>
      <c r="U8" s="180">
        <v>10</v>
      </c>
      <c r="V8" s="46" t="s">
        <v>108</v>
      </c>
      <c r="W8" s="45" t="s">
        <v>64</v>
      </c>
      <c r="X8" s="52">
        <v>0</v>
      </c>
      <c r="Y8" s="130" t="s">
        <v>107</v>
      </c>
      <c r="Z8" s="123" t="s">
        <v>106</v>
      </c>
      <c r="AA8" s="124">
        <v>0</v>
      </c>
      <c r="AB8" s="130" t="s">
        <v>105</v>
      </c>
      <c r="AC8" s="123" t="s">
        <v>104</v>
      </c>
      <c r="AD8" s="124">
        <v>0</v>
      </c>
    </row>
    <row r="9" spans="1:35" ht="15">
      <c r="B9" s="246" t="s">
        <v>103</v>
      </c>
      <c r="C9" s="247" t="s">
        <v>79</v>
      </c>
      <c r="D9" s="248">
        <v>0</v>
      </c>
      <c r="E9" s="256" t="s">
        <v>102</v>
      </c>
      <c r="F9" s="257" t="s">
        <v>64</v>
      </c>
      <c r="G9" s="258">
        <v>0</v>
      </c>
      <c r="H9" s="260" t="s">
        <v>101</v>
      </c>
      <c r="I9" s="260" t="s">
        <v>96</v>
      </c>
      <c r="J9" s="260">
        <v>0</v>
      </c>
      <c r="K9" s="260" t="s">
        <v>100</v>
      </c>
      <c r="L9" s="260" t="s">
        <v>96</v>
      </c>
      <c r="M9" s="261">
        <v>0</v>
      </c>
      <c r="S9" s="119" t="s">
        <v>103</v>
      </c>
      <c r="T9" s="120" t="s">
        <v>79</v>
      </c>
      <c r="U9" s="179">
        <v>5</v>
      </c>
      <c r="V9" s="46" t="s">
        <v>102</v>
      </c>
      <c r="W9" s="45" t="s">
        <v>64</v>
      </c>
      <c r="X9" s="52">
        <v>0</v>
      </c>
      <c r="Y9" s="126" t="s">
        <v>101</v>
      </c>
      <c r="Z9" s="126" t="s">
        <v>96</v>
      </c>
      <c r="AA9" s="126">
        <v>0</v>
      </c>
      <c r="AB9" s="126" t="s">
        <v>100</v>
      </c>
      <c r="AC9" s="126" t="s">
        <v>96</v>
      </c>
      <c r="AD9" s="127">
        <v>0</v>
      </c>
    </row>
    <row r="10" spans="1:35" ht="15.6" thickBot="1">
      <c r="B10" s="262" t="s">
        <v>99</v>
      </c>
      <c r="C10" s="260" t="s">
        <v>79</v>
      </c>
      <c r="D10" s="261">
        <v>0</v>
      </c>
      <c r="E10" s="263" t="s">
        <v>98</v>
      </c>
      <c r="F10" s="264" t="s">
        <v>64</v>
      </c>
      <c r="G10" s="265">
        <v>0</v>
      </c>
      <c r="H10" s="260" t="s">
        <v>97</v>
      </c>
      <c r="I10" s="260" t="s">
        <v>96</v>
      </c>
      <c r="J10" s="260">
        <v>0</v>
      </c>
      <c r="K10" s="260" t="s">
        <v>95</v>
      </c>
      <c r="L10" s="260" t="s">
        <v>94</v>
      </c>
      <c r="M10" s="261">
        <v>0</v>
      </c>
      <c r="S10" s="125" t="s">
        <v>99</v>
      </c>
      <c r="T10" s="126" t="s">
        <v>79</v>
      </c>
      <c r="U10" s="181">
        <v>3</v>
      </c>
      <c r="V10" s="37" t="s">
        <v>98</v>
      </c>
      <c r="W10" s="36" t="s">
        <v>64</v>
      </c>
      <c r="X10" s="49">
        <v>0</v>
      </c>
      <c r="Y10" s="126" t="s">
        <v>97</v>
      </c>
      <c r="Z10" s="126" t="s">
        <v>96</v>
      </c>
      <c r="AA10" s="126">
        <v>0</v>
      </c>
      <c r="AB10" s="126" t="s">
        <v>95</v>
      </c>
      <c r="AC10" s="126" t="s">
        <v>94</v>
      </c>
      <c r="AD10" s="127">
        <v>0</v>
      </c>
    </row>
    <row r="11" spans="1:35" ht="15">
      <c r="B11" s="262" t="s">
        <v>93</v>
      </c>
      <c r="C11" s="260" t="s">
        <v>79</v>
      </c>
      <c r="D11" s="261">
        <v>0</v>
      </c>
      <c r="E11" s="252" t="s">
        <v>92</v>
      </c>
      <c r="F11" s="247" t="s">
        <v>77</v>
      </c>
      <c r="G11" s="248">
        <v>0</v>
      </c>
      <c r="H11" s="252" t="s">
        <v>91</v>
      </c>
      <c r="I11" s="247" t="s">
        <v>86</v>
      </c>
      <c r="J11" s="248">
        <v>0</v>
      </c>
      <c r="K11" s="266" t="s">
        <v>90</v>
      </c>
      <c r="L11" s="267" t="s">
        <v>51</v>
      </c>
      <c r="M11" s="268">
        <v>0</v>
      </c>
      <c r="S11" s="125" t="s">
        <v>93</v>
      </c>
      <c r="T11" s="126" t="s">
        <v>79</v>
      </c>
      <c r="U11" s="181">
        <v>19</v>
      </c>
      <c r="V11" s="128" t="s">
        <v>92</v>
      </c>
      <c r="W11" s="120" t="s">
        <v>77</v>
      </c>
      <c r="X11" s="121">
        <v>0</v>
      </c>
      <c r="Y11" s="128" t="s">
        <v>91</v>
      </c>
      <c r="Z11" s="120" t="s">
        <v>86</v>
      </c>
      <c r="AA11" s="121">
        <v>0</v>
      </c>
      <c r="AB11" s="34" t="s">
        <v>90</v>
      </c>
      <c r="AC11" s="33" t="s">
        <v>51</v>
      </c>
      <c r="AD11" s="48">
        <v>0</v>
      </c>
    </row>
    <row r="12" spans="1:35" ht="15.6" thickBot="1">
      <c r="B12" s="262" t="s">
        <v>89</v>
      </c>
      <c r="C12" s="260" t="s">
        <v>79</v>
      </c>
      <c r="D12" s="261">
        <v>0</v>
      </c>
      <c r="E12" s="269" t="s">
        <v>88</v>
      </c>
      <c r="F12" s="260" t="s">
        <v>77</v>
      </c>
      <c r="G12" s="261">
        <v>0</v>
      </c>
      <c r="H12" s="259" t="s">
        <v>87</v>
      </c>
      <c r="I12" s="254" t="s">
        <v>86</v>
      </c>
      <c r="J12" s="255">
        <v>0</v>
      </c>
      <c r="K12" s="270" t="s">
        <v>85</v>
      </c>
      <c r="L12" s="271" t="s">
        <v>51</v>
      </c>
      <c r="M12" s="272">
        <v>0</v>
      </c>
      <c r="S12" s="125" t="s">
        <v>89</v>
      </c>
      <c r="T12" s="126" t="s">
        <v>79</v>
      </c>
      <c r="U12" s="181">
        <v>1</v>
      </c>
      <c r="V12" s="129" t="s">
        <v>88</v>
      </c>
      <c r="W12" s="126" t="s">
        <v>77</v>
      </c>
      <c r="X12" s="127">
        <v>0</v>
      </c>
      <c r="Y12" s="130" t="s">
        <v>87</v>
      </c>
      <c r="Z12" s="123" t="s">
        <v>86</v>
      </c>
      <c r="AA12" s="124">
        <v>0</v>
      </c>
      <c r="AB12" s="43" t="s">
        <v>85</v>
      </c>
      <c r="AC12" s="42" t="s">
        <v>51</v>
      </c>
      <c r="AD12" s="51">
        <v>0</v>
      </c>
    </row>
    <row r="13" spans="1:35" ht="15">
      <c r="B13" s="262" t="s">
        <v>84</v>
      </c>
      <c r="C13" s="260" t="s">
        <v>79</v>
      </c>
      <c r="D13" s="261">
        <v>0</v>
      </c>
      <c r="E13" s="269" t="s">
        <v>83</v>
      </c>
      <c r="F13" s="260" t="s">
        <v>77</v>
      </c>
      <c r="G13" s="261">
        <v>0</v>
      </c>
      <c r="H13" s="252" t="s">
        <v>82</v>
      </c>
      <c r="I13" s="247" t="s">
        <v>75</v>
      </c>
      <c r="J13" s="248">
        <v>0</v>
      </c>
      <c r="K13" s="270" t="s">
        <v>81</v>
      </c>
      <c r="L13" s="271" t="s">
        <v>51</v>
      </c>
      <c r="M13" s="272">
        <v>0</v>
      </c>
      <c r="S13" s="125" t="s">
        <v>84</v>
      </c>
      <c r="T13" s="126" t="s">
        <v>79</v>
      </c>
      <c r="U13" s="181">
        <v>4</v>
      </c>
      <c r="V13" s="129" t="s">
        <v>83</v>
      </c>
      <c r="W13" s="126" t="s">
        <v>77</v>
      </c>
      <c r="X13" s="127">
        <v>0</v>
      </c>
      <c r="Y13" s="128" t="s">
        <v>82</v>
      </c>
      <c r="Z13" s="120" t="s">
        <v>75</v>
      </c>
      <c r="AA13" s="121">
        <v>0</v>
      </c>
      <c r="AB13" s="43" t="s">
        <v>81</v>
      </c>
      <c r="AC13" s="42" t="s">
        <v>51</v>
      </c>
      <c r="AD13" s="51">
        <v>0</v>
      </c>
    </row>
    <row r="14" spans="1:35" ht="15.6" thickBot="1">
      <c r="B14" s="253" t="s">
        <v>80</v>
      </c>
      <c r="C14" s="254" t="s">
        <v>79</v>
      </c>
      <c r="D14" s="255">
        <v>0</v>
      </c>
      <c r="E14" s="259" t="s">
        <v>78</v>
      </c>
      <c r="F14" s="254" t="s">
        <v>77</v>
      </c>
      <c r="G14" s="255">
        <v>0</v>
      </c>
      <c r="H14" s="259" t="s">
        <v>76</v>
      </c>
      <c r="I14" s="254" t="s">
        <v>75</v>
      </c>
      <c r="J14" s="255">
        <v>0</v>
      </c>
      <c r="K14" s="273" t="s">
        <v>74</v>
      </c>
      <c r="L14" s="274" t="s">
        <v>51</v>
      </c>
      <c r="M14" s="275">
        <v>0</v>
      </c>
      <c r="S14" s="122" t="s">
        <v>80</v>
      </c>
      <c r="T14" s="123" t="s">
        <v>79</v>
      </c>
      <c r="U14" s="180">
        <v>10</v>
      </c>
      <c r="V14" s="130" t="s">
        <v>78</v>
      </c>
      <c r="W14" s="123" t="s">
        <v>77</v>
      </c>
      <c r="X14" s="124">
        <v>0</v>
      </c>
      <c r="Y14" s="130" t="s">
        <v>76</v>
      </c>
      <c r="Z14" s="123" t="s">
        <v>75</v>
      </c>
      <c r="AA14" s="124">
        <v>0</v>
      </c>
      <c r="AB14" s="31" t="s">
        <v>74</v>
      </c>
      <c r="AC14" s="30" t="s">
        <v>51</v>
      </c>
      <c r="AD14" s="47">
        <v>0</v>
      </c>
    </row>
    <row r="15" spans="1:35" ht="15">
      <c r="B15" s="246" t="s">
        <v>73</v>
      </c>
      <c r="C15" s="247" t="s">
        <v>62</v>
      </c>
      <c r="D15" s="247">
        <v>0</v>
      </c>
      <c r="E15" s="252" t="s">
        <v>72</v>
      </c>
      <c r="F15" s="247" t="s">
        <v>55</v>
      </c>
      <c r="G15" s="248">
        <v>0</v>
      </c>
      <c r="H15" s="252" t="s">
        <v>71</v>
      </c>
      <c r="I15" s="247" t="s">
        <v>66</v>
      </c>
      <c r="J15" s="248">
        <v>0</v>
      </c>
      <c r="K15" s="249" t="s">
        <v>70</v>
      </c>
      <c r="L15" s="250" t="s">
        <v>64</v>
      </c>
      <c r="M15" s="251">
        <v>0</v>
      </c>
      <c r="S15" s="119" t="s">
        <v>73</v>
      </c>
      <c r="T15" s="120" t="s">
        <v>62</v>
      </c>
      <c r="U15" s="182">
        <v>5</v>
      </c>
      <c r="V15" s="128" t="s">
        <v>72</v>
      </c>
      <c r="W15" s="120" t="s">
        <v>55</v>
      </c>
      <c r="X15" s="121">
        <v>0</v>
      </c>
      <c r="Y15" s="128" t="s">
        <v>71</v>
      </c>
      <c r="Z15" s="120" t="s">
        <v>66</v>
      </c>
      <c r="AA15" s="121">
        <v>0</v>
      </c>
      <c r="AB15" s="40" t="s">
        <v>70</v>
      </c>
      <c r="AC15" s="39" t="s">
        <v>64</v>
      </c>
      <c r="AD15" s="50">
        <v>0</v>
      </c>
    </row>
    <row r="16" spans="1:35" ht="15.6" thickBot="1">
      <c r="B16" s="262" t="s">
        <v>69</v>
      </c>
      <c r="C16" s="260" t="s">
        <v>62</v>
      </c>
      <c r="D16" s="260">
        <v>0</v>
      </c>
      <c r="E16" s="269" t="s">
        <v>68</v>
      </c>
      <c r="F16" s="260" t="s">
        <v>55</v>
      </c>
      <c r="G16" s="261">
        <v>0</v>
      </c>
      <c r="H16" s="259" t="s">
        <v>67</v>
      </c>
      <c r="I16" s="254" t="s">
        <v>66</v>
      </c>
      <c r="J16" s="255">
        <v>0</v>
      </c>
      <c r="K16" s="263" t="s">
        <v>65</v>
      </c>
      <c r="L16" s="264" t="s">
        <v>64</v>
      </c>
      <c r="M16" s="265">
        <v>0</v>
      </c>
      <c r="S16" s="125" t="s">
        <v>69</v>
      </c>
      <c r="T16" s="126" t="s">
        <v>62</v>
      </c>
      <c r="U16" s="183">
        <v>10</v>
      </c>
      <c r="V16" s="129" t="s">
        <v>68</v>
      </c>
      <c r="W16" s="126" t="s">
        <v>55</v>
      </c>
      <c r="X16" s="127">
        <v>0</v>
      </c>
      <c r="Y16" s="130" t="s">
        <v>67</v>
      </c>
      <c r="Z16" s="123" t="s">
        <v>66</v>
      </c>
      <c r="AA16" s="124">
        <v>0</v>
      </c>
      <c r="AB16" s="37" t="s">
        <v>65</v>
      </c>
      <c r="AC16" s="36" t="s">
        <v>64</v>
      </c>
      <c r="AD16" s="49">
        <v>0</v>
      </c>
    </row>
    <row r="17" spans="1:30" ht="15.6" thickBot="1">
      <c r="B17" s="253" t="s">
        <v>63</v>
      </c>
      <c r="C17" s="254" t="s">
        <v>62</v>
      </c>
      <c r="D17" s="254">
        <v>0</v>
      </c>
      <c r="E17" s="269" t="s">
        <v>61</v>
      </c>
      <c r="F17" s="260" t="s">
        <v>55</v>
      </c>
      <c r="G17" s="261">
        <v>0</v>
      </c>
      <c r="H17" s="252" t="s">
        <v>60</v>
      </c>
      <c r="I17" s="247" t="s">
        <v>53</v>
      </c>
      <c r="J17" s="248">
        <v>0</v>
      </c>
      <c r="K17" s="266" t="s">
        <v>59</v>
      </c>
      <c r="L17" s="267" t="s">
        <v>51</v>
      </c>
      <c r="M17" s="268">
        <v>0</v>
      </c>
      <c r="S17" s="122" t="s">
        <v>63</v>
      </c>
      <c r="T17" s="123" t="s">
        <v>62</v>
      </c>
      <c r="U17" s="184">
        <v>3</v>
      </c>
      <c r="V17" s="129" t="s">
        <v>61</v>
      </c>
      <c r="W17" s="126" t="s">
        <v>55</v>
      </c>
      <c r="X17" s="127">
        <v>0</v>
      </c>
      <c r="Y17" s="128" t="s">
        <v>60</v>
      </c>
      <c r="Z17" s="120" t="s">
        <v>53</v>
      </c>
      <c r="AA17" s="121">
        <v>0</v>
      </c>
      <c r="AB17" s="34" t="s">
        <v>59</v>
      </c>
      <c r="AC17" s="33" t="s">
        <v>51</v>
      </c>
      <c r="AD17" s="48">
        <v>0</v>
      </c>
    </row>
    <row r="18" spans="1:30" ht="15.6" thickBot="1">
      <c r="B18" s="262" t="s">
        <v>58</v>
      </c>
      <c r="C18" s="260" t="s">
        <v>57</v>
      </c>
      <c r="D18" s="260">
        <v>0</v>
      </c>
      <c r="E18" s="259" t="s">
        <v>56</v>
      </c>
      <c r="F18" s="254" t="s">
        <v>55</v>
      </c>
      <c r="G18" s="255">
        <v>0</v>
      </c>
      <c r="H18" s="259" t="s">
        <v>54</v>
      </c>
      <c r="I18" s="254" t="s">
        <v>53</v>
      </c>
      <c r="J18" s="255">
        <v>0</v>
      </c>
      <c r="K18" s="273" t="s">
        <v>52</v>
      </c>
      <c r="L18" s="274" t="s">
        <v>51</v>
      </c>
      <c r="M18" s="275">
        <v>0</v>
      </c>
      <c r="S18" s="125" t="s">
        <v>58</v>
      </c>
      <c r="T18" s="126" t="s">
        <v>57</v>
      </c>
      <c r="U18" s="183">
        <v>7</v>
      </c>
      <c r="V18" s="130" t="s">
        <v>56</v>
      </c>
      <c r="W18" s="123" t="s">
        <v>55</v>
      </c>
      <c r="X18" s="124">
        <v>0</v>
      </c>
      <c r="Y18" s="130" t="s">
        <v>54</v>
      </c>
      <c r="Z18" s="123" t="s">
        <v>53</v>
      </c>
      <c r="AA18" s="124">
        <v>0</v>
      </c>
      <c r="AB18" s="31" t="s">
        <v>52</v>
      </c>
      <c r="AC18" s="30" t="s">
        <v>51</v>
      </c>
      <c r="AD18" s="47">
        <v>0</v>
      </c>
    </row>
    <row r="19" spans="1:30" ht="15">
      <c r="B19" s="246" t="s">
        <v>50</v>
      </c>
      <c r="C19" s="247" t="s">
        <v>36</v>
      </c>
      <c r="D19" s="248">
        <v>0</v>
      </c>
      <c r="E19" s="252" t="s">
        <v>49</v>
      </c>
      <c r="F19" s="247" t="s">
        <v>34</v>
      </c>
      <c r="G19" s="248">
        <v>0</v>
      </c>
      <c r="H19" s="252" t="s">
        <v>48</v>
      </c>
      <c r="I19" s="247" t="s">
        <v>43</v>
      </c>
      <c r="J19" s="248">
        <v>0</v>
      </c>
      <c r="K19" s="252" t="s">
        <v>47</v>
      </c>
      <c r="L19" s="247" t="s">
        <v>30</v>
      </c>
      <c r="M19" s="248">
        <v>0</v>
      </c>
      <c r="S19" s="119" t="s">
        <v>50</v>
      </c>
      <c r="T19" s="120" t="s">
        <v>36</v>
      </c>
      <c r="U19" s="121">
        <v>0</v>
      </c>
      <c r="V19" s="128" t="s">
        <v>49</v>
      </c>
      <c r="W19" s="120" t="s">
        <v>34</v>
      </c>
      <c r="X19" s="121">
        <v>0</v>
      </c>
      <c r="Y19" s="128" t="s">
        <v>48</v>
      </c>
      <c r="Z19" s="120" t="s">
        <v>43</v>
      </c>
      <c r="AA19" s="121">
        <v>0</v>
      </c>
      <c r="AB19" s="128" t="s">
        <v>47</v>
      </c>
      <c r="AC19" s="120" t="s">
        <v>30</v>
      </c>
      <c r="AD19" s="121">
        <v>0</v>
      </c>
    </row>
    <row r="20" spans="1:30" ht="15.6" thickBot="1">
      <c r="B20" s="262" t="s">
        <v>46</v>
      </c>
      <c r="C20" s="260" t="s">
        <v>36</v>
      </c>
      <c r="D20" s="261">
        <v>0</v>
      </c>
      <c r="E20" s="269" t="s">
        <v>45</v>
      </c>
      <c r="F20" s="260" t="s">
        <v>34</v>
      </c>
      <c r="G20" s="261">
        <v>0</v>
      </c>
      <c r="H20" s="259" t="s">
        <v>44</v>
      </c>
      <c r="I20" s="254" t="s">
        <v>43</v>
      </c>
      <c r="J20" s="255">
        <v>0</v>
      </c>
      <c r="K20" s="269" t="s">
        <v>42</v>
      </c>
      <c r="L20" s="260" t="s">
        <v>30</v>
      </c>
      <c r="M20" s="261">
        <v>0</v>
      </c>
      <c r="S20" s="125" t="s">
        <v>46</v>
      </c>
      <c r="T20" s="126" t="s">
        <v>36</v>
      </c>
      <c r="U20" s="127">
        <v>0</v>
      </c>
      <c r="V20" s="129" t="s">
        <v>45</v>
      </c>
      <c r="W20" s="126" t="s">
        <v>34</v>
      </c>
      <c r="X20" s="127">
        <v>0</v>
      </c>
      <c r="Y20" s="130" t="s">
        <v>44</v>
      </c>
      <c r="Z20" s="123" t="s">
        <v>43</v>
      </c>
      <c r="AA20" s="124">
        <v>0</v>
      </c>
      <c r="AB20" s="129" t="s">
        <v>42</v>
      </c>
      <c r="AC20" s="126" t="s">
        <v>30</v>
      </c>
      <c r="AD20" s="127">
        <v>0</v>
      </c>
    </row>
    <row r="21" spans="1:30" ht="15">
      <c r="B21" s="262" t="s">
        <v>41</v>
      </c>
      <c r="C21" s="260" t="s">
        <v>36</v>
      </c>
      <c r="D21" s="261">
        <v>0</v>
      </c>
      <c r="E21" s="269" t="s">
        <v>40</v>
      </c>
      <c r="F21" s="260" t="s">
        <v>34</v>
      </c>
      <c r="G21" s="261">
        <v>0</v>
      </c>
      <c r="H21" s="252" t="s">
        <v>39</v>
      </c>
      <c r="I21" s="247" t="s">
        <v>32</v>
      </c>
      <c r="J21" s="248">
        <v>0</v>
      </c>
      <c r="K21" s="269" t="s">
        <v>38</v>
      </c>
      <c r="L21" s="260" t="s">
        <v>30</v>
      </c>
      <c r="M21" s="261">
        <v>0</v>
      </c>
      <c r="S21" s="125" t="s">
        <v>41</v>
      </c>
      <c r="T21" s="126" t="s">
        <v>36</v>
      </c>
      <c r="U21" s="127">
        <v>0</v>
      </c>
      <c r="V21" s="129" t="s">
        <v>40</v>
      </c>
      <c r="W21" s="126" t="s">
        <v>34</v>
      </c>
      <c r="X21" s="127">
        <v>0</v>
      </c>
      <c r="Y21" s="128" t="s">
        <v>39</v>
      </c>
      <c r="Z21" s="120" t="s">
        <v>32</v>
      </c>
      <c r="AA21" s="121">
        <v>0</v>
      </c>
      <c r="AB21" s="129" t="s">
        <v>38</v>
      </c>
      <c r="AC21" s="126" t="s">
        <v>30</v>
      </c>
      <c r="AD21" s="127">
        <v>0</v>
      </c>
    </row>
    <row r="22" spans="1:30" ht="15.6" thickBot="1">
      <c r="B22" s="253" t="s">
        <v>37</v>
      </c>
      <c r="C22" s="254" t="s">
        <v>36</v>
      </c>
      <c r="D22" s="255">
        <v>0</v>
      </c>
      <c r="E22" s="259" t="s">
        <v>35</v>
      </c>
      <c r="F22" s="254" t="s">
        <v>34</v>
      </c>
      <c r="G22" s="255">
        <v>0</v>
      </c>
      <c r="H22" s="259" t="s">
        <v>33</v>
      </c>
      <c r="I22" s="254" t="s">
        <v>32</v>
      </c>
      <c r="J22" s="255">
        <v>0</v>
      </c>
      <c r="K22" s="259" t="s">
        <v>31</v>
      </c>
      <c r="L22" s="254" t="s">
        <v>30</v>
      </c>
      <c r="M22" s="255">
        <v>0</v>
      </c>
      <c r="S22" s="122" t="s">
        <v>37</v>
      </c>
      <c r="T22" s="123" t="s">
        <v>36</v>
      </c>
      <c r="U22" s="124">
        <v>0</v>
      </c>
      <c r="V22" s="130" t="s">
        <v>35</v>
      </c>
      <c r="W22" s="123" t="s">
        <v>34</v>
      </c>
      <c r="X22" s="124">
        <v>0</v>
      </c>
      <c r="Y22" s="130" t="s">
        <v>33</v>
      </c>
      <c r="Z22" s="123" t="s">
        <v>32</v>
      </c>
      <c r="AA22" s="124">
        <v>0</v>
      </c>
      <c r="AB22" s="130" t="s">
        <v>31</v>
      </c>
      <c r="AC22" s="123" t="s">
        <v>30</v>
      </c>
      <c r="AD22" s="124">
        <v>0</v>
      </c>
    </row>
    <row r="23" spans="1:30">
      <c r="B23" s="115"/>
      <c r="C23" s="115"/>
      <c r="D23" s="115"/>
      <c r="E23" s="115"/>
      <c r="F23" s="115"/>
      <c r="G23" s="115"/>
      <c r="H23" s="115"/>
      <c r="I23" s="115"/>
      <c r="J23" s="115"/>
      <c r="K23" s="115"/>
      <c r="L23" s="115"/>
      <c r="M23" s="115"/>
      <c r="S23" s="115"/>
      <c r="T23" s="115"/>
      <c r="U23" s="115"/>
      <c r="V23" s="115"/>
      <c r="W23" s="115"/>
      <c r="X23" s="115"/>
      <c r="Y23" s="115"/>
      <c r="Z23" s="115"/>
      <c r="AA23" s="115"/>
      <c r="AB23" s="115"/>
      <c r="AC23" s="115"/>
      <c r="AD23" s="115"/>
    </row>
    <row r="24" spans="1:30">
      <c r="B24" s="115"/>
      <c r="C24" s="115"/>
      <c r="D24" s="115"/>
      <c r="E24" s="115"/>
      <c r="F24" s="115"/>
      <c r="G24" s="115"/>
      <c r="H24" s="115"/>
      <c r="I24" s="115"/>
      <c r="J24" s="115"/>
      <c r="K24" s="115"/>
      <c r="L24" s="115"/>
      <c r="M24" s="115"/>
      <c r="S24" s="115"/>
      <c r="T24" s="115"/>
      <c r="U24" s="115"/>
      <c r="V24" s="115"/>
      <c r="W24" s="115"/>
      <c r="X24" s="115"/>
      <c r="Y24" s="115"/>
      <c r="Z24" s="115"/>
      <c r="AA24" s="115"/>
      <c r="AB24" s="115"/>
      <c r="AC24" s="115"/>
      <c r="AD24" s="115"/>
    </row>
    <row r="25" spans="1:30">
      <c r="B25" s="115"/>
      <c r="C25" s="115"/>
      <c r="D25" s="115"/>
      <c r="E25" s="115"/>
      <c r="F25" s="115"/>
      <c r="G25" s="115"/>
      <c r="H25" s="115"/>
      <c r="I25" s="115"/>
      <c r="J25" s="115"/>
      <c r="K25" s="115"/>
      <c r="L25" s="115"/>
      <c r="M25" s="115"/>
      <c r="S25" s="115"/>
      <c r="T25" s="115"/>
      <c r="U25" s="115"/>
      <c r="V25" s="115"/>
      <c r="W25" s="115"/>
      <c r="X25" s="115"/>
      <c r="Y25" s="115"/>
      <c r="Z25" s="115"/>
      <c r="AA25" s="115"/>
      <c r="AB25" s="115"/>
      <c r="AC25" s="115"/>
      <c r="AD25" s="115"/>
    </row>
    <row r="26" spans="1:30">
      <c r="A26" s="117" t="s">
        <v>150</v>
      </c>
      <c r="B26" s="115" t="s">
        <v>115</v>
      </c>
      <c r="C26" s="115"/>
      <c r="D26" s="115"/>
      <c r="E26" s="115"/>
      <c r="F26" s="115"/>
      <c r="G26" s="115"/>
      <c r="H26" s="115"/>
      <c r="I26" s="115"/>
      <c r="J26" s="115"/>
      <c r="K26" s="115"/>
      <c r="L26" s="115"/>
      <c r="M26" s="115"/>
      <c r="R26" s="117" t="s">
        <v>151</v>
      </c>
      <c r="S26" s="115" t="s">
        <v>115</v>
      </c>
      <c r="T26" s="115"/>
      <c r="U26" s="115"/>
      <c r="V26" s="115"/>
      <c r="W26" s="115"/>
      <c r="X26" s="115"/>
      <c r="Y26" s="115"/>
      <c r="Z26" s="115"/>
      <c r="AA26" s="115"/>
      <c r="AB26" s="115"/>
      <c r="AC26" s="115"/>
      <c r="AD26" s="115"/>
    </row>
    <row r="27" spans="1:30" ht="15" thickBot="1">
      <c r="B27" s="115"/>
      <c r="C27" s="115"/>
      <c r="D27" s="115"/>
      <c r="E27" s="115"/>
      <c r="F27" s="115"/>
      <c r="G27" s="115"/>
      <c r="H27" s="115"/>
      <c r="I27" s="115"/>
      <c r="J27" s="115"/>
      <c r="K27" s="115"/>
      <c r="L27" s="115"/>
      <c r="M27" s="115"/>
      <c r="S27" s="115"/>
      <c r="T27" s="115"/>
      <c r="U27" s="115"/>
      <c r="V27" s="115"/>
      <c r="W27" s="115"/>
      <c r="X27" s="115"/>
      <c r="Y27" s="115"/>
      <c r="Z27" s="115"/>
      <c r="AA27" s="115"/>
      <c r="AB27" s="115"/>
      <c r="AC27" s="115"/>
      <c r="AD27" s="115"/>
    </row>
    <row r="28" spans="1:30" ht="15">
      <c r="B28" s="246" t="s">
        <v>114</v>
      </c>
      <c r="C28" s="247" t="s">
        <v>109</v>
      </c>
      <c r="D28" s="276" t="e">
        <f>D7/SUM($D$7:$D$8)</f>
        <v>#DIV/0!</v>
      </c>
      <c r="E28" s="249" t="s">
        <v>113</v>
      </c>
      <c r="F28" s="250" t="s">
        <v>64</v>
      </c>
      <c r="G28" s="277" t="e">
        <f>G7/SUM($G$7:$G$10,$M$15:$M$16)</f>
        <v>#DIV/0!</v>
      </c>
      <c r="H28" s="252" t="s">
        <v>112</v>
      </c>
      <c r="I28" s="247" t="s">
        <v>106</v>
      </c>
      <c r="J28" s="276" t="e">
        <f>J7/SUM($J$7:$J$8)</f>
        <v>#DIV/0!</v>
      </c>
      <c r="K28" s="252" t="s">
        <v>111</v>
      </c>
      <c r="L28" s="247" t="s">
        <v>104</v>
      </c>
      <c r="M28" s="276" t="e">
        <f>M7/SUM($M$7:$M$8)</f>
        <v>#DIV/0!</v>
      </c>
      <c r="S28" s="119" t="s">
        <v>114</v>
      </c>
      <c r="T28" s="120" t="s">
        <v>109</v>
      </c>
      <c r="U28" s="173">
        <f>U7/SUM($U$7:$U$8)</f>
        <v>0.33333333333333331</v>
      </c>
      <c r="V28" s="40" t="s">
        <v>113</v>
      </c>
      <c r="W28" s="39" t="s">
        <v>64</v>
      </c>
      <c r="X28" s="38" t="e">
        <f>X7/SUM($X$7:$X$10,$AD$15:$AD$16)</f>
        <v>#DIV/0!</v>
      </c>
      <c r="Y28" s="128" t="s">
        <v>112</v>
      </c>
      <c r="Z28" s="120" t="s">
        <v>106</v>
      </c>
      <c r="AA28" s="131" t="e">
        <f>AA7/SUM($AA$7:$AA$8)</f>
        <v>#DIV/0!</v>
      </c>
      <c r="AB28" s="128" t="s">
        <v>111</v>
      </c>
      <c r="AC28" s="120" t="s">
        <v>104</v>
      </c>
      <c r="AD28" s="131" t="e">
        <f>AD7/SUM($AD$7:$AD$8)</f>
        <v>#DIV/0!</v>
      </c>
    </row>
    <row r="29" spans="1:30" ht="15.6" thickBot="1">
      <c r="B29" s="253" t="s">
        <v>110</v>
      </c>
      <c r="C29" s="254" t="s">
        <v>109</v>
      </c>
      <c r="D29" s="278" t="e">
        <f>D8/SUM($D$7:$D$8)</f>
        <v>#DIV/0!</v>
      </c>
      <c r="E29" s="256" t="s">
        <v>108</v>
      </c>
      <c r="F29" s="257" t="s">
        <v>64</v>
      </c>
      <c r="G29" s="279" t="e">
        <f>G8/SUM($G$7:$G$10,$M$15:$M$16)</f>
        <v>#DIV/0!</v>
      </c>
      <c r="H29" s="259" t="s">
        <v>107</v>
      </c>
      <c r="I29" s="254" t="s">
        <v>106</v>
      </c>
      <c r="J29" s="278" t="e">
        <f>J8/SUM($J$7:$J$8)</f>
        <v>#DIV/0!</v>
      </c>
      <c r="K29" s="259" t="s">
        <v>105</v>
      </c>
      <c r="L29" s="254" t="s">
        <v>104</v>
      </c>
      <c r="M29" s="278" t="e">
        <f>M8/SUM($M$7:$M$8)</f>
        <v>#DIV/0!</v>
      </c>
      <c r="S29" s="122" t="s">
        <v>110</v>
      </c>
      <c r="T29" s="123" t="s">
        <v>109</v>
      </c>
      <c r="U29" s="174">
        <f>U8/SUM($U$7:$U$8)</f>
        <v>0.66666666666666663</v>
      </c>
      <c r="V29" s="46" t="s">
        <v>108</v>
      </c>
      <c r="W29" s="45" t="s">
        <v>64</v>
      </c>
      <c r="X29" s="44" t="e">
        <f>X8/SUM($X$7:$X$10,$AD$15:$AD$16)</f>
        <v>#DIV/0!</v>
      </c>
      <c r="Y29" s="130" t="s">
        <v>107</v>
      </c>
      <c r="Z29" s="123" t="s">
        <v>106</v>
      </c>
      <c r="AA29" s="132" t="e">
        <f>AA8/SUM($AA$7:$AA$8)</f>
        <v>#DIV/0!</v>
      </c>
      <c r="AB29" s="130" t="s">
        <v>105</v>
      </c>
      <c r="AC29" s="123" t="s">
        <v>104</v>
      </c>
      <c r="AD29" s="132" t="e">
        <f>AD8/SUM($AD$7:$AD$8)</f>
        <v>#DIV/0!</v>
      </c>
    </row>
    <row r="30" spans="1:30" ht="15">
      <c r="B30" s="246" t="s">
        <v>103</v>
      </c>
      <c r="C30" s="247" t="s">
        <v>79</v>
      </c>
      <c r="D30" s="276" t="e">
        <f t="shared" ref="D30:D35" si="0">D9/SUM($D$9:$D$14)</f>
        <v>#DIV/0!</v>
      </c>
      <c r="E30" s="256" t="s">
        <v>102</v>
      </c>
      <c r="F30" s="257" t="s">
        <v>64</v>
      </c>
      <c r="G30" s="279" t="e">
        <f>G9/SUM($G$7:$G$10,$M$15:$M$16)</f>
        <v>#DIV/0!</v>
      </c>
      <c r="H30" s="260" t="s">
        <v>101</v>
      </c>
      <c r="I30" s="260" t="s">
        <v>96</v>
      </c>
      <c r="J30" s="280"/>
      <c r="K30" s="260" t="s">
        <v>100</v>
      </c>
      <c r="L30" s="260" t="s">
        <v>96</v>
      </c>
      <c r="M30" s="281"/>
      <c r="S30" s="119" t="s">
        <v>103</v>
      </c>
      <c r="T30" s="120" t="s">
        <v>79</v>
      </c>
      <c r="U30" s="173">
        <f t="shared" ref="U30:U35" si="1">U9/SUM($U$9:$U$14)</f>
        <v>0.11904761904761904</v>
      </c>
      <c r="V30" s="46" t="s">
        <v>102</v>
      </c>
      <c r="W30" s="45" t="s">
        <v>64</v>
      </c>
      <c r="X30" s="44" t="e">
        <f>X9/SUM($X$7:$X$10,$AD$15:$AD$16)</f>
        <v>#DIV/0!</v>
      </c>
      <c r="Y30" s="126" t="s">
        <v>101</v>
      </c>
      <c r="Z30" s="126" t="s">
        <v>96</v>
      </c>
      <c r="AA30" s="134"/>
      <c r="AB30" s="126" t="s">
        <v>100</v>
      </c>
      <c r="AC30" s="126" t="s">
        <v>96</v>
      </c>
      <c r="AD30" s="133"/>
    </row>
    <row r="31" spans="1:30" ht="15.6" thickBot="1">
      <c r="B31" s="262" t="s">
        <v>99</v>
      </c>
      <c r="C31" s="260" t="s">
        <v>79</v>
      </c>
      <c r="D31" s="281" t="e">
        <f t="shared" si="0"/>
        <v>#DIV/0!</v>
      </c>
      <c r="E31" s="263" t="s">
        <v>98</v>
      </c>
      <c r="F31" s="264" t="s">
        <v>64</v>
      </c>
      <c r="G31" s="282" t="e">
        <f>G10/SUM($G$7:$G$10,$M$15:$M$16)</f>
        <v>#DIV/0!</v>
      </c>
      <c r="H31" s="260" t="s">
        <v>97</v>
      </c>
      <c r="I31" s="260" t="s">
        <v>96</v>
      </c>
      <c r="J31" s="280"/>
      <c r="K31" s="260" t="s">
        <v>95</v>
      </c>
      <c r="L31" s="260" t="s">
        <v>94</v>
      </c>
      <c r="M31" s="281"/>
      <c r="S31" s="125" t="s">
        <v>99</v>
      </c>
      <c r="T31" s="126" t="s">
        <v>79</v>
      </c>
      <c r="U31" s="175">
        <f t="shared" si="1"/>
        <v>7.1428571428571425E-2</v>
      </c>
      <c r="V31" s="37" t="s">
        <v>98</v>
      </c>
      <c r="W31" s="36" t="s">
        <v>64</v>
      </c>
      <c r="X31" s="35" t="e">
        <f>X10/SUM($X$7:$X$10,$AD$15:$AD$16)</f>
        <v>#DIV/0!</v>
      </c>
      <c r="Y31" s="126" t="s">
        <v>97</v>
      </c>
      <c r="Z31" s="126" t="s">
        <v>96</v>
      </c>
      <c r="AA31" s="134"/>
      <c r="AB31" s="126" t="s">
        <v>95</v>
      </c>
      <c r="AC31" s="126" t="s">
        <v>94</v>
      </c>
      <c r="AD31" s="133">
        <v>1</v>
      </c>
    </row>
    <row r="32" spans="1:30" ht="15">
      <c r="B32" s="262" t="s">
        <v>93</v>
      </c>
      <c r="C32" s="260" t="s">
        <v>79</v>
      </c>
      <c r="D32" s="281" t="e">
        <f t="shared" si="0"/>
        <v>#DIV/0!</v>
      </c>
      <c r="E32" s="252" t="s">
        <v>92</v>
      </c>
      <c r="F32" s="247" t="s">
        <v>77</v>
      </c>
      <c r="G32" s="276" t="e">
        <f>G11/SUM($G$11:$G$14)</f>
        <v>#DIV/0!</v>
      </c>
      <c r="H32" s="252" t="s">
        <v>91</v>
      </c>
      <c r="I32" s="247" t="s">
        <v>86</v>
      </c>
      <c r="J32" s="276" t="e">
        <f>J11/SUM($J$11:$J$12)</f>
        <v>#DIV/0!</v>
      </c>
      <c r="K32" s="266" t="s">
        <v>90</v>
      </c>
      <c r="L32" s="267" t="s">
        <v>51</v>
      </c>
      <c r="M32" s="283" t="e">
        <f>M11/SUM($M$11:$M$14,$M$17:$M$18)</f>
        <v>#DIV/0!</v>
      </c>
      <c r="S32" s="125" t="s">
        <v>93</v>
      </c>
      <c r="T32" s="126" t="s">
        <v>79</v>
      </c>
      <c r="U32" s="175">
        <f t="shared" si="1"/>
        <v>0.45238095238095238</v>
      </c>
      <c r="V32" s="128" t="s">
        <v>92</v>
      </c>
      <c r="W32" s="120" t="s">
        <v>77</v>
      </c>
      <c r="X32" s="131" t="e">
        <f>X11/SUM($X$11:$X$14)</f>
        <v>#DIV/0!</v>
      </c>
      <c r="Y32" s="128" t="s">
        <v>91</v>
      </c>
      <c r="Z32" s="120" t="s">
        <v>86</v>
      </c>
      <c r="AA32" s="28">
        <v>0.4</v>
      </c>
      <c r="AB32" s="34" t="s">
        <v>90</v>
      </c>
      <c r="AC32" s="33" t="s">
        <v>51</v>
      </c>
      <c r="AD32" s="32" t="e">
        <f>AD11/SUM($AD$11:$AD$14,$AD$17:$AD$18)</f>
        <v>#DIV/0!</v>
      </c>
    </row>
    <row r="33" spans="2:34" ht="15.6" thickBot="1">
      <c r="B33" s="262" t="s">
        <v>89</v>
      </c>
      <c r="C33" s="260" t="s">
        <v>79</v>
      </c>
      <c r="D33" s="281" t="e">
        <f t="shared" si="0"/>
        <v>#DIV/0!</v>
      </c>
      <c r="E33" s="269" t="s">
        <v>88</v>
      </c>
      <c r="F33" s="260" t="s">
        <v>77</v>
      </c>
      <c r="G33" s="281" t="e">
        <f>G12/SUM($G$11:$G$14)</f>
        <v>#DIV/0!</v>
      </c>
      <c r="H33" s="259" t="s">
        <v>87</v>
      </c>
      <c r="I33" s="254" t="s">
        <v>86</v>
      </c>
      <c r="J33" s="278" t="e">
        <f>J12/SUM($J$11:$J$12)</f>
        <v>#DIV/0!</v>
      </c>
      <c r="K33" s="270" t="s">
        <v>85</v>
      </c>
      <c r="L33" s="271" t="s">
        <v>51</v>
      </c>
      <c r="M33" s="284" t="e">
        <f>M12/SUM($M$11:$M$14,$M$17:$M$18)</f>
        <v>#DIV/0!</v>
      </c>
      <c r="S33" s="125" t="s">
        <v>89</v>
      </c>
      <c r="T33" s="126" t="s">
        <v>79</v>
      </c>
      <c r="U33" s="175">
        <f t="shared" si="1"/>
        <v>2.3809523809523808E-2</v>
      </c>
      <c r="V33" s="129" t="s">
        <v>88</v>
      </c>
      <c r="W33" s="126" t="s">
        <v>77</v>
      </c>
      <c r="X33" s="133" t="e">
        <f>X12/SUM($X$11:$X$14)</f>
        <v>#DIV/0!</v>
      </c>
      <c r="Y33" s="130" t="s">
        <v>87</v>
      </c>
      <c r="Z33" s="123" t="s">
        <v>86</v>
      </c>
      <c r="AA33" s="27">
        <v>0.6</v>
      </c>
      <c r="AB33" s="43" t="s">
        <v>85</v>
      </c>
      <c r="AC33" s="42" t="s">
        <v>51</v>
      </c>
      <c r="AD33" s="41" t="e">
        <f>AD12/SUM($AD$11:$AD$14,$AD$17:$AD$18)</f>
        <v>#DIV/0!</v>
      </c>
    </row>
    <row r="34" spans="2:34" ht="15">
      <c r="B34" s="262" t="s">
        <v>84</v>
      </c>
      <c r="C34" s="260" t="s">
        <v>79</v>
      </c>
      <c r="D34" s="281" t="e">
        <f t="shared" si="0"/>
        <v>#DIV/0!</v>
      </c>
      <c r="E34" s="269" t="s">
        <v>83</v>
      </c>
      <c r="F34" s="260" t="s">
        <v>77</v>
      </c>
      <c r="G34" s="281" t="e">
        <f>G13/SUM($G$11:$G$14)</f>
        <v>#DIV/0!</v>
      </c>
      <c r="H34" s="252" t="s">
        <v>82</v>
      </c>
      <c r="I34" s="247" t="s">
        <v>75</v>
      </c>
      <c r="J34" s="276" t="e">
        <f>J13/SUM($J$13:$J$14)</f>
        <v>#DIV/0!</v>
      </c>
      <c r="K34" s="270" t="s">
        <v>81</v>
      </c>
      <c r="L34" s="271" t="s">
        <v>51</v>
      </c>
      <c r="M34" s="284" t="e">
        <f>M13/SUM($M$11:$M$14,$M$17:$M$18)</f>
        <v>#DIV/0!</v>
      </c>
      <c r="S34" s="125" t="s">
        <v>84</v>
      </c>
      <c r="T34" s="126" t="s">
        <v>79</v>
      </c>
      <c r="U34" s="175">
        <f t="shared" si="1"/>
        <v>9.5238095238095233E-2</v>
      </c>
      <c r="V34" s="129" t="s">
        <v>83</v>
      </c>
      <c r="W34" s="126" t="s">
        <v>77</v>
      </c>
      <c r="X34" s="133" t="e">
        <f>X13/SUM($X$11:$X$14)</f>
        <v>#DIV/0!</v>
      </c>
      <c r="Y34" s="128" t="s">
        <v>82</v>
      </c>
      <c r="Z34" s="120" t="s">
        <v>75</v>
      </c>
      <c r="AA34" s="28">
        <v>0.55000000000000004</v>
      </c>
      <c r="AB34" s="43" t="s">
        <v>81</v>
      </c>
      <c r="AC34" s="42" t="s">
        <v>51</v>
      </c>
      <c r="AD34" s="41" t="e">
        <f>AD13/SUM($AD$11:$AD$14,$AD$17:$AD$18)</f>
        <v>#DIV/0!</v>
      </c>
    </row>
    <row r="35" spans="2:34" ht="15.6" thickBot="1">
      <c r="B35" s="253" t="s">
        <v>80</v>
      </c>
      <c r="C35" s="254" t="s">
        <v>79</v>
      </c>
      <c r="D35" s="278" t="e">
        <f t="shared" si="0"/>
        <v>#DIV/0!</v>
      </c>
      <c r="E35" s="259" t="s">
        <v>78</v>
      </c>
      <c r="F35" s="254" t="s">
        <v>77</v>
      </c>
      <c r="G35" s="278" t="e">
        <f>G14/SUM($G$11:$G$14)</f>
        <v>#DIV/0!</v>
      </c>
      <c r="H35" s="259" t="s">
        <v>76</v>
      </c>
      <c r="I35" s="254" t="s">
        <v>75</v>
      </c>
      <c r="J35" s="278" t="e">
        <f>J14/SUM($J$13:$J$14)</f>
        <v>#DIV/0!</v>
      </c>
      <c r="K35" s="273" t="s">
        <v>74</v>
      </c>
      <c r="L35" s="274" t="s">
        <v>51</v>
      </c>
      <c r="M35" s="285" t="e">
        <f>M14/SUM($M$11:$M$14,$M$17:$M$18)</f>
        <v>#DIV/0!</v>
      </c>
      <c r="S35" s="122" t="s">
        <v>80</v>
      </c>
      <c r="T35" s="123" t="s">
        <v>79</v>
      </c>
      <c r="U35" s="174">
        <f t="shared" si="1"/>
        <v>0.23809523809523808</v>
      </c>
      <c r="V35" s="130" t="s">
        <v>78</v>
      </c>
      <c r="W35" s="123" t="s">
        <v>77</v>
      </c>
      <c r="X35" s="132" t="e">
        <f>X14/SUM($X$11:$X$14)</f>
        <v>#DIV/0!</v>
      </c>
      <c r="Y35" s="130" t="s">
        <v>76</v>
      </c>
      <c r="Z35" s="123" t="s">
        <v>75</v>
      </c>
      <c r="AA35" s="27">
        <v>0.45</v>
      </c>
      <c r="AB35" s="31" t="s">
        <v>74</v>
      </c>
      <c r="AC35" s="30" t="s">
        <v>51</v>
      </c>
      <c r="AD35" s="29" t="e">
        <f>AD14/SUM($AD$11:$AD$14,$AD$17:$AD$18)</f>
        <v>#DIV/0!</v>
      </c>
    </row>
    <row r="36" spans="2:34" ht="15">
      <c r="B36" s="246" t="s">
        <v>73</v>
      </c>
      <c r="C36" s="247" t="s">
        <v>62</v>
      </c>
      <c r="D36" s="286" t="e">
        <f>D15/SUM($D$15:$D$17)</f>
        <v>#DIV/0!</v>
      </c>
      <c r="E36" s="252" t="s">
        <v>72</v>
      </c>
      <c r="F36" s="247" t="s">
        <v>55</v>
      </c>
      <c r="G36" s="276" t="e">
        <f>G15/SUM($G$15:$G$18)</f>
        <v>#DIV/0!</v>
      </c>
      <c r="H36" s="252" t="s">
        <v>71</v>
      </c>
      <c r="I36" s="247" t="s">
        <v>66</v>
      </c>
      <c r="J36" s="276" t="e">
        <f>J15/SUM($J$15:$J$16)</f>
        <v>#DIV/0!</v>
      </c>
      <c r="K36" s="249" t="s">
        <v>70</v>
      </c>
      <c r="L36" s="250" t="s">
        <v>64</v>
      </c>
      <c r="M36" s="277" t="e">
        <f>M15/SUM($G$7:$G$10,$M$15:$M$16)</f>
        <v>#DIV/0!</v>
      </c>
      <c r="S36" s="119" t="s">
        <v>73</v>
      </c>
      <c r="T36" s="120" t="s">
        <v>62</v>
      </c>
      <c r="U36" s="176">
        <f>U15/SUM($U$15:$U$17)</f>
        <v>0.27777777777777779</v>
      </c>
      <c r="V36" s="128" t="s">
        <v>72</v>
      </c>
      <c r="W36" s="120" t="s">
        <v>55</v>
      </c>
      <c r="X36" s="131" t="e">
        <f>X15/SUM($X$15:$X$18)</f>
        <v>#DIV/0!</v>
      </c>
      <c r="Y36" s="128" t="s">
        <v>71</v>
      </c>
      <c r="Z36" s="120" t="s">
        <v>66</v>
      </c>
      <c r="AA36" s="28">
        <v>0.35</v>
      </c>
      <c r="AB36" s="40" t="s">
        <v>70</v>
      </c>
      <c r="AC36" s="39" t="s">
        <v>64</v>
      </c>
      <c r="AD36" s="38" t="e">
        <f>S45/SUM($X$7:$X$10,$AD$15:$AD$16)</f>
        <v>#DIV/0!</v>
      </c>
    </row>
    <row r="37" spans="2:34" ht="15.6" thickBot="1">
      <c r="B37" s="262" t="s">
        <v>69</v>
      </c>
      <c r="C37" s="260" t="s">
        <v>62</v>
      </c>
      <c r="D37" s="280" t="e">
        <f>D16/SUM($D$15:$D$17)</f>
        <v>#DIV/0!</v>
      </c>
      <c r="E37" s="269" t="s">
        <v>68</v>
      </c>
      <c r="F37" s="260" t="s">
        <v>55</v>
      </c>
      <c r="G37" s="281" t="e">
        <f>G16/SUM($G$15:$G$18)</f>
        <v>#DIV/0!</v>
      </c>
      <c r="H37" s="259" t="s">
        <v>67</v>
      </c>
      <c r="I37" s="254" t="s">
        <v>66</v>
      </c>
      <c r="J37" s="278" t="e">
        <f>J16/SUM($J$15:$J$16)</f>
        <v>#DIV/0!</v>
      </c>
      <c r="K37" s="263" t="s">
        <v>65</v>
      </c>
      <c r="L37" s="264" t="s">
        <v>64</v>
      </c>
      <c r="M37" s="282" t="e">
        <f>M16/SUM($G$7:$G$10,$M$15:$M$16)</f>
        <v>#DIV/0!</v>
      </c>
      <c r="S37" s="125" t="s">
        <v>69</v>
      </c>
      <c r="T37" s="126" t="s">
        <v>62</v>
      </c>
      <c r="U37" s="177">
        <f>U16/SUM($U$15:$U$17)</f>
        <v>0.55555555555555558</v>
      </c>
      <c r="V37" s="129" t="s">
        <v>68</v>
      </c>
      <c r="W37" s="126" t="s">
        <v>55</v>
      </c>
      <c r="X37" s="133" t="e">
        <f>X16/SUM($X$15:$X$18)</f>
        <v>#DIV/0!</v>
      </c>
      <c r="Y37" s="130" t="s">
        <v>67</v>
      </c>
      <c r="Z37" s="123" t="s">
        <v>66</v>
      </c>
      <c r="AA37" s="27">
        <v>0.65</v>
      </c>
      <c r="AB37" s="37" t="s">
        <v>65</v>
      </c>
      <c r="AC37" s="36" t="s">
        <v>64</v>
      </c>
      <c r="AD37" s="35" t="e">
        <f>S46/SUM($X$7:$X$10,$AD$15:$AD$16)</f>
        <v>#DIV/0!</v>
      </c>
    </row>
    <row r="38" spans="2:34" ht="15.6" thickBot="1">
      <c r="B38" s="253" t="s">
        <v>63</v>
      </c>
      <c r="C38" s="254" t="s">
        <v>62</v>
      </c>
      <c r="D38" s="287" t="e">
        <f>D17/SUM($D$15:$D$17)</f>
        <v>#DIV/0!</v>
      </c>
      <c r="E38" s="269" t="s">
        <v>61</v>
      </c>
      <c r="F38" s="260" t="s">
        <v>55</v>
      </c>
      <c r="G38" s="281" t="e">
        <f>G17/SUM($G$15:$G$18)</f>
        <v>#DIV/0!</v>
      </c>
      <c r="H38" s="252" t="s">
        <v>60</v>
      </c>
      <c r="I38" s="247" t="s">
        <v>53</v>
      </c>
      <c r="J38" s="276" t="e">
        <f>J17/SUM($J$17:$J$18)</f>
        <v>#DIV/0!</v>
      </c>
      <c r="K38" s="266" t="s">
        <v>59</v>
      </c>
      <c r="L38" s="267" t="s">
        <v>51</v>
      </c>
      <c r="M38" s="283" t="e">
        <f>M17/SUM($M$11:$M$14,$M$17:$M$18)</f>
        <v>#DIV/0!</v>
      </c>
      <c r="S38" s="122" t="s">
        <v>63</v>
      </c>
      <c r="T38" s="123" t="s">
        <v>62</v>
      </c>
      <c r="U38" s="178">
        <f>U17/SUM($U$15:$U$17)</f>
        <v>0.16666666666666666</v>
      </c>
      <c r="V38" s="129" t="s">
        <v>61</v>
      </c>
      <c r="W38" s="126" t="s">
        <v>55</v>
      </c>
      <c r="X38" s="133" t="e">
        <f>X17/SUM($X$15:$X$18)</f>
        <v>#DIV/0!</v>
      </c>
      <c r="Y38" s="128" t="s">
        <v>60</v>
      </c>
      <c r="Z38" s="120" t="s">
        <v>53</v>
      </c>
      <c r="AA38" s="28">
        <v>0.9</v>
      </c>
      <c r="AB38" s="34" t="s">
        <v>59</v>
      </c>
      <c r="AC38" s="33" t="s">
        <v>51</v>
      </c>
      <c r="AD38" s="32" t="e">
        <f>AD17/SUM($AD$11:$AD$14,$AD$17:$AD$18)</f>
        <v>#DIV/0!</v>
      </c>
    </row>
    <row r="39" spans="2:34" ht="15.6" thickBot="1">
      <c r="B39" s="262" t="s">
        <v>58</v>
      </c>
      <c r="C39" s="260" t="s">
        <v>57</v>
      </c>
      <c r="D39" s="280"/>
      <c r="E39" s="259" t="s">
        <v>56</v>
      </c>
      <c r="F39" s="254" t="s">
        <v>55</v>
      </c>
      <c r="G39" s="278" t="e">
        <f>G18/SUM($G$15:$G$18)</f>
        <v>#DIV/0!</v>
      </c>
      <c r="H39" s="259" t="s">
        <v>54</v>
      </c>
      <c r="I39" s="254" t="s">
        <v>53</v>
      </c>
      <c r="J39" s="278" t="e">
        <f>J18/SUM($J$17:$J$18)</f>
        <v>#DIV/0!</v>
      </c>
      <c r="K39" s="273" t="s">
        <v>52</v>
      </c>
      <c r="L39" s="274" t="s">
        <v>51</v>
      </c>
      <c r="M39" s="285" t="e">
        <f>M18/SUM($M$11:$M$14,$M$17:$M$18)</f>
        <v>#DIV/0!</v>
      </c>
      <c r="S39" s="125" t="s">
        <v>58</v>
      </c>
      <c r="T39" s="126" t="s">
        <v>57</v>
      </c>
      <c r="U39" s="177">
        <v>1</v>
      </c>
      <c r="V39" s="130" t="s">
        <v>56</v>
      </c>
      <c r="W39" s="123" t="s">
        <v>55</v>
      </c>
      <c r="X39" s="132" t="e">
        <f>X18/SUM($X$15:$X$18)</f>
        <v>#DIV/0!</v>
      </c>
      <c r="Y39" s="130" t="s">
        <v>54</v>
      </c>
      <c r="Z39" s="123" t="s">
        <v>53</v>
      </c>
      <c r="AA39" s="27">
        <v>0.1</v>
      </c>
      <c r="AB39" s="31" t="s">
        <v>52</v>
      </c>
      <c r="AC39" s="30" t="s">
        <v>51</v>
      </c>
      <c r="AD39" s="29" t="e">
        <f>AD18/SUM($AD$11:$AD$14,$AD$17:$AD$18)</f>
        <v>#DIV/0!</v>
      </c>
    </row>
    <row r="40" spans="2:34" ht="15">
      <c r="B40" s="246" t="s">
        <v>50</v>
      </c>
      <c r="C40" s="247" t="s">
        <v>36</v>
      </c>
      <c r="D40" s="276" t="e">
        <f>D19/SUM($D$19:$D$22)</f>
        <v>#DIV/0!</v>
      </c>
      <c r="E40" s="252" t="s">
        <v>49</v>
      </c>
      <c r="F40" s="247" t="s">
        <v>34</v>
      </c>
      <c r="G40" s="276" t="e">
        <f>G19/SUM($G$19:$G$22)</f>
        <v>#DIV/0!</v>
      </c>
      <c r="H40" s="252" t="s">
        <v>48</v>
      </c>
      <c r="I40" s="247" t="s">
        <v>43</v>
      </c>
      <c r="J40" s="276" t="e">
        <f>J19/SUM($J$19:$J$20)</f>
        <v>#DIV/0!</v>
      </c>
      <c r="K40" s="252" t="s">
        <v>47</v>
      </c>
      <c r="L40" s="247" t="s">
        <v>30</v>
      </c>
      <c r="M40" s="276" t="e">
        <f>M19/SUM($M$19:$M$22)</f>
        <v>#DIV/0!</v>
      </c>
      <c r="S40" s="119" t="s">
        <v>50</v>
      </c>
      <c r="T40" s="120" t="s">
        <v>36</v>
      </c>
      <c r="U40" s="131" t="e">
        <f>U19/SUM($U$19:$U$22)</f>
        <v>#DIV/0!</v>
      </c>
      <c r="V40" s="128" t="s">
        <v>49</v>
      </c>
      <c r="W40" s="120" t="s">
        <v>34</v>
      </c>
      <c r="X40" s="131" t="e">
        <f>X19/SUM($X$19:$X$22)</f>
        <v>#DIV/0!</v>
      </c>
      <c r="Y40" s="128" t="s">
        <v>48</v>
      </c>
      <c r="Z40" s="120" t="s">
        <v>43</v>
      </c>
      <c r="AA40" s="28">
        <v>0</v>
      </c>
      <c r="AB40" s="128" t="s">
        <v>47</v>
      </c>
      <c r="AC40" s="120" t="s">
        <v>30</v>
      </c>
      <c r="AD40" s="131" t="e">
        <f>AD19/SUM($AD$19:$AD$22)</f>
        <v>#DIV/0!</v>
      </c>
    </row>
    <row r="41" spans="2:34" ht="15.6" thickBot="1">
      <c r="B41" s="262" t="s">
        <v>46</v>
      </c>
      <c r="C41" s="260" t="s">
        <v>36</v>
      </c>
      <c r="D41" s="281" t="e">
        <f>D20/SUM($D$19:$D$22)</f>
        <v>#DIV/0!</v>
      </c>
      <c r="E41" s="269" t="s">
        <v>45</v>
      </c>
      <c r="F41" s="260" t="s">
        <v>34</v>
      </c>
      <c r="G41" s="281" t="e">
        <f>G20/SUM($G$19:$G$22)</f>
        <v>#DIV/0!</v>
      </c>
      <c r="H41" s="259" t="s">
        <v>44</v>
      </c>
      <c r="I41" s="254" t="s">
        <v>43</v>
      </c>
      <c r="J41" s="278" t="e">
        <f>J20/SUM($J$19:$J$20)</f>
        <v>#DIV/0!</v>
      </c>
      <c r="K41" s="269" t="s">
        <v>42</v>
      </c>
      <c r="L41" s="260" t="s">
        <v>30</v>
      </c>
      <c r="M41" s="281" t="e">
        <f>M20/SUM($M$19:$M$22)</f>
        <v>#DIV/0!</v>
      </c>
      <c r="S41" s="125" t="s">
        <v>46</v>
      </c>
      <c r="T41" s="126" t="s">
        <v>36</v>
      </c>
      <c r="U41" s="133" t="e">
        <f>U20/SUM($U$19:$U$22)</f>
        <v>#DIV/0!</v>
      </c>
      <c r="V41" s="129" t="s">
        <v>45</v>
      </c>
      <c r="W41" s="126" t="s">
        <v>34</v>
      </c>
      <c r="X41" s="133" t="e">
        <f>X20/SUM($X$19:$X$22)</f>
        <v>#DIV/0!</v>
      </c>
      <c r="Y41" s="130" t="s">
        <v>44</v>
      </c>
      <c r="Z41" s="123" t="s">
        <v>43</v>
      </c>
      <c r="AA41" s="27">
        <v>1</v>
      </c>
      <c r="AB41" s="129" t="s">
        <v>42</v>
      </c>
      <c r="AC41" s="126" t="s">
        <v>30</v>
      </c>
      <c r="AD41" s="133" t="e">
        <f>AD20/SUM($AD$19:$AD$22)</f>
        <v>#DIV/0!</v>
      </c>
    </row>
    <row r="42" spans="2:34" ht="15">
      <c r="B42" s="262" t="s">
        <v>41</v>
      </c>
      <c r="C42" s="260" t="s">
        <v>36</v>
      </c>
      <c r="D42" s="281" t="e">
        <f>D21/SUM($D$19:$D$22)</f>
        <v>#DIV/0!</v>
      </c>
      <c r="E42" s="269" t="s">
        <v>40</v>
      </c>
      <c r="F42" s="260" t="s">
        <v>34</v>
      </c>
      <c r="G42" s="281" t="e">
        <f>G21/SUM($G$19:$G$22)</f>
        <v>#DIV/0!</v>
      </c>
      <c r="H42" s="252" t="s">
        <v>39</v>
      </c>
      <c r="I42" s="247" t="s">
        <v>32</v>
      </c>
      <c r="J42" s="276" t="e">
        <f>J21/SUM($J$21:$J$22)</f>
        <v>#DIV/0!</v>
      </c>
      <c r="K42" s="269" t="s">
        <v>38</v>
      </c>
      <c r="L42" s="260" t="s">
        <v>30</v>
      </c>
      <c r="M42" s="281" t="e">
        <f>M21/SUM($M$19:$M$22)</f>
        <v>#DIV/0!</v>
      </c>
      <c r="S42" s="125" t="s">
        <v>41</v>
      </c>
      <c r="T42" s="126" t="s">
        <v>36</v>
      </c>
      <c r="U42" s="133" t="e">
        <f>U21/SUM($U$19:$U$22)</f>
        <v>#DIV/0!</v>
      </c>
      <c r="V42" s="129" t="s">
        <v>40</v>
      </c>
      <c r="W42" s="126" t="s">
        <v>34</v>
      </c>
      <c r="X42" s="133" t="e">
        <f>X21/SUM($X$19:$X$22)</f>
        <v>#DIV/0!</v>
      </c>
      <c r="Y42" s="128" t="s">
        <v>39</v>
      </c>
      <c r="Z42" s="120" t="s">
        <v>32</v>
      </c>
      <c r="AA42" s="26" t="e">
        <f>P51/SUM($AA$21:$AA$22)</f>
        <v>#DIV/0!</v>
      </c>
      <c r="AB42" s="129" t="s">
        <v>38</v>
      </c>
      <c r="AC42" s="126" t="s">
        <v>30</v>
      </c>
      <c r="AD42" s="133" t="e">
        <f>AD21/SUM($AD$19:$AD$22)</f>
        <v>#DIV/0!</v>
      </c>
    </row>
    <row r="43" spans="2:34" ht="15.6" thickBot="1">
      <c r="B43" s="253" t="s">
        <v>37</v>
      </c>
      <c r="C43" s="254" t="s">
        <v>36</v>
      </c>
      <c r="D43" s="278" t="e">
        <f>D22/SUM($D$19:$D$22)</f>
        <v>#DIV/0!</v>
      </c>
      <c r="E43" s="259" t="s">
        <v>35</v>
      </c>
      <c r="F43" s="254" t="s">
        <v>34</v>
      </c>
      <c r="G43" s="278" t="e">
        <f>G22/SUM($G$19:$G$22)</f>
        <v>#DIV/0!</v>
      </c>
      <c r="H43" s="259" t="s">
        <v>33</v>
      </c>
      <c r="I43" s="254" t="s">
        <v>32</v>
      </c>
      <c r="J43" s="278" t="e">
        <f>J22/SUM($J$21:$J$22)</f>
        <v>#DIV/0!</v>
      </c>
      <c r="K43" s="259" t="s">
        <v>31</v>
      </c>
      <c r="L43" s="254" t="s">
        <v>30</v>
      </c>
      <c r="M43" s="278" t="e">
        <f>M22/SUM($M$19:$M$22)</f>
        <v>#DIV/0!</v>
      </c>
      <c r="S43" s="122" t="s">
        <v>37</v>
      </c>
      <c r="T43" s="123" t="s">
        <v>36</v>
      </c>
      <c r="U43" s="132" t="e">
        <f>U22/SUM($U$19:$U$22)</f>
        <v>#DIV/0!</v>
      </c>
      <c r="V43" s="130" t="s">
        <v>35</v>
      </c>
      <c r="W43" s="123" t="s">
        <v>34</v>
      </c>
      <c r="X43" s="132" t="e">
        <f>X22/SUM($X$19:$X$22)</f>
        <v>#DIV/0!</v>
      </c>
      <c r="Y43" s="130" t="s">
        <v>33</v>
      </c>
      <c r="Z43" s="123" t="s">
        <v>32</v>
      </c>
      <c r="AA43" s="25" t="e">
        <f>P52/SUM($AA$21:$AA$22)</f>
        <v>#DIV/0!</v>
      </c>
      <c r="AB43" s="130" t="s">
        <v>31</v>
      </c>
      <c r="AC43" s="123" t="s">
        <v>30</v>
      </c>
      <c r="AD43" s="132" t="e">
        <f>AD22/SUM($AD$19:$AD$22)</f>
        <v>#DIV/0!</v>
      </c>
    </row>
    <row r="45" spans="2:34">
      <c r="AA45" s="164" t="s">
        <v>29</v>
      </c>
      <c r="AB45" s="165"/>
      <c r="AC45" s="165"/>
      <c r="AD45" s="165"/>
      <c r="AE45" s="165"/>
      <c r="AF45" s="165"/>
      <c r="AG45" s="165"/>
      <c r="AH45" s="166"/>
    </row>
    <row r="46" spans="2:34">
      <c r="AA46" s="167" t="s">
        <v>28</v>
      </c>
      <c r="AB46" s="168"/>
      <c r="AC46" s="168"/>
      <c r="AD46" s="168"/>
      <c r="AE46" s="168"/>
      <c r="AF46" s="168"/>
      <c r="AG46" s="168"/>
      <c r="AH46" s="169"/>
    </row>
    <row r="47" spans="2:34">
      <c r="AA47" s="170" t="s">
        <v>27</v>
      </c>
      <c r="AB47" s="171"/>
      <c r="AC47" s="171"/>
      <c r="AD47" s="171"/>
      <c r="AE47" s="171"/>
      <c r="AF47" s="171"/>
      <c r="AG47" s="171"/>
      <c r="AH47" s="172"/>
    </row>
    <row r="50" spans="1:68">
      <c r="A50" s="94"/>
      <c r="B50" s="97" t="s">
        <v>155</v>
      </c>
      <c r="C50" s="94"/>
      <c r="D50" s="94"/>
      <c r="E50" s="94"/>
      <c r="F50" s="94"/>
      <c r="G50" s="94"/>
      <c r="H50" s="94"/>
      <c r="I50" s="94"/>
      <c r="J50" s="94"/>
      <c r="K50" s="94"/>
      <c r="L50" s="94"/>
      <c r="M50" s="94"/>
      <c r="N50" s="94"/>
      <c r="O50" s="94"/>
      <c r="P50" s="94"/>
      <c r="Q50" s="95"/>
    </row>
    <row r="52" spans="1:68">
      <c r="B52" s="113" t="s">
        <v>668</v>
      </c>
      <c r="E52" s="113" t="s">
        <v>667</v>
      </c>
      <c r="I52" s="525" t="s">
        <v>696</v>
      </c>
      <c r="M52" s="135"/>
    </row>
    <row r="53" spans="1:68">
      <c r="E53" s="113" t="s">
        <v>669</v>
      </c>
      <c r="G53" s="135"/>
      <c r="J53" s="135"/>
      <c r="M53" s="135"/>
    </row>
    <row r="54" spans="1:68" ht="15" thickBot="1">
      <c r="D54" s="135"/>
      <c r="G54" s="135"/>
      <c r="J54" s="135"/>
      <c r="M54" s="135"/>
      <c r="N54" s="237" t="str">
        <f>IF(コドン変換用シート!D18="","",コドン変換用シート!D18)</f>
        <v>ヒト(Homo sapiens)</v>
      </c>
    </row>
    <row r="55" spans="1:68" ht="15">
      <c r="B55" s="148" t="s">
        <v>114</v>
      </c>
      <c r="C55" s="139" t="s">
        <v>109</v>
      </c>
      <c r="D55" s="140">
        <v>0.63592896174863389</v>
      </c>
      <c r="E55" s="58" t="s">
        <v>113</v>
      </c>
      <c r="F55" s="59" t="s">
        <v>64</v>
      </c>
      <c r="G55" s="60">
        <v>0.18291863617822779</v>
      </c>
      <c r="H55" s="138" t="s">
        <v>112</v>
      </c>
      <c r="I55" s="139" t="s">
        <v>106</v>
      </c>
      <c r="J55" s="140">
        <v>0.64915828385218766</v>
      </c>
      <c r="K55" s="138" t="s">
        <v>111</v>
      </c>
      <c r="L55" s="139" t="s">
        <v>104</v>
      </c>
      <c r="M55" s="140">
        <v>0.51673663905594014</v>
      </c>
      <c r="N55" s="237" t="str">
        <f>E52&amp;E53</f>
        <v>大腸菌（Escherichia coli）</v>
      </c>
    </row>
    <row r="56" spans="1:68" ht="15.6" thickBot="1">
      <c r="B56" s="147" t="s">
        <v>110</v>
      </c>
      <c r="C56" s="142" t="s">
        <v>109</v>
      </c>
      <c r="D56" s="143">
        <v>0.36407103825136611</v>
      </c>
      <c r="E56" s="61" t="s">
        <v>108</v>
      </c>
      <c r="F56" s="62" t="s">
        <v>64</v>
      </c>
      <c r="G56" s="63">
        <v>0.13578832449552511</v>
      </c>
      <c r="H56" s="141" t="s">
        <v>107</v>
      </c>
      <c r="I56" s="142" t="s">
        <v>106</v>
      </c>
      <c r="J56" s="143">
        <v>0.35084171614781229</v>
      </c>
      <c r="K56" s="141" t="s">
        <v>105</v>
      </c>
      <c r="L56" s="142" t="s">
        <v>104</v>
      </c>
      <c r="M56" s="143">
        <v>0.48326336094405992</v>
      </c>
      <c r="N56" s="237" t="str">
        <f>E73&amp;E74</f>
        <v>昆虫細胞Sf9 (Spodoptera frugiperda)</v>
      </c>
    </row>
    <row r="57" spans="1:68" s="96" customFormat="1" ht="15">
      <c r="A57" s="113"/>
      <c r="B57" s="148" t="s">
        <v>103</v>
      </c>
      <c r="C57" s="139" t="s">
        <v>79</v>
      </c>
      <c r="D57" s="140">
        <v>0.17912112621410589</v>
      </c>
      <c r="E57" s="61" t="s">
        <v>102</v>
      </c>
      <c r="F57" s="62" t="s">
        <v>64</v>
      </c>
      <c r="G57" s="63">
        <v>0.18296662427717925</v>
      </c>
      <c r="H57" s="10" t="s">
        <v>101</v>
      </c>
      <c r="I57" s="10" t="s">
        <v>96</v>
      </c>
      <c r="J57" s="10"/>
      <c r="K57" s="10" t="s">
        <v>100</v>
      </c>
      <c r="L57" s="10" t="s">
        <v>96</v>
      </c>
      <c r="M57" s="145"/>
      <c r="N57" s="237" t="str">
        <f>E94&amp;E95</f>
        <v>ブレピ・バチルス(Brevibacillus brevis)</v>
      </c>
      <c r="O57" s="186"/>
      <c r="P57" s="113"/>
      <c r="Q57" s="114"/>
      <c r="R57" s="113"/>
      <c r="S57" s="113"/>
      <c r="T57" s="113"/>
      <c r="U57" s="113"/>
      <c r="V57" s="113"/>
      <c r="W57" s="113"/>
      <c r="X57" s="113"/>
      <c r="Y57" s="113"/>
      <c r="Z57" s="113"/>
      <c r="AA57" s="113"/>
      <c r="AB57" s="113"/>
      <c r="AC57" s="113"/>
      <c r="AD57" s="113"/>
      <c r="AE57" s="113"/>
      <c r="AF57" s="113"/>
      <c r="AG57" s="118"/>
      <c r="AH57" s="113"/>
      <c r="AI57" s="113"/>
      <c r="AJ57" s="190"/>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row>
    <row r="58" spans="1:68" ht="15.6" thickBot="1">
      <c r="B58" s="144" t="s">
        <v>99</v>
      </c>
      <c r="C58" s="10" t="s">
        <v>79</v>
      </c>
      <c r="D58" s="145">
        <v>0.13263789994400674</v>
      </c>
      <c r="E58" s="64" t="s">
        <v>98</v>
      </c>
      <c r="F58" s="65" t="s">
        <v>64</v>
      </c>
      <c r="G58" s="66">
        <v>0.1143976293879118</v>
      </c>
      <c r="H58" s="10" t="s">
        <v>97</v>
      </c>
      <c r="I58" s="10" t="s">
        <v>96</v>
      </c>
      <c r="J58" s="10"/>
      <c r="K58" s="10" t="s">
        <v>95</v>
      </c>
      <c r="L58" s="10" t="s">
        <v>94</v>
      </c>
      <c r="M58" s="145"/>
      <c r="N58" s="237" t="str">
        <f>E115&amp;E116</f>
        <v>CHO細胞(Cricetulus griseus)</v>
      </c>
    </row>
    <row r="59" spans="1:68" ht="15">
      <c r="B59" s="144" t="s">
        <v>93</v>
      </c>
      <c r="C59" s="10" t="s">
        <v>79</v>
      </c>
      <c r="D59" s="145">
        <v>0.1490919832637459</v>
      </c>
      <c r="E59" s="138" t="s">
        <v>92</v>
      </c>
      <c r="F59" s="139" t="s">
        <v>77</v>
      </c>
      <c r="G59" s="140">
        <v>0.24167504260804964</v>
      </c>
      <c r="H59" s="138" t="s">
        <v>91</v>
      </c>
      <c r="I59" s="139" t="s">
        <v>86</v>
      </c>
      <c r="J59" s="140">
        <v>0.62818229211921106</v>
      </c>
      <c r="K59" s="67" t="s">
        <v>90</v>
      </c>
      <c r="L59" s="68" t="s">
        <v>51</v>
      </c>
      <c r="M59" s="69">
        <v>0.29630161579892278</v>
      </c>
      <c r="N59" s="237" t="str">
        <f>E136&amp;E137</f>
        <v>ヒト(Homo sapiens)</v>
      </c>
    </row>
    <row r="60" spans="1:68" ht="15.6" thickBot="1">
      <c r="B60" s="144" t="s">
        <v>89</v>
      </c>
      <c r="C60" s="10" t="s">
        <v>79</v>
      </c>
      <c r="D60" s="145">
        <v>9.732246387993633E-2</v>
      </c>
      <c r="E60" s="146" t="s">
        <v>88</v>
      </c>
      <c r="F60" s="10" t="s">
        <v>77</v>
      </c>
      <c r="G60" s="145">
        <v>0.15709260149455928</v>
      </c>
      <c r="H60" s="141" t="s">
        <v>87</v>
      </c>
      <c r="I60" s="142" t="s">
        <v>86</v>
      </c>
      <c r="J60" s="143">
        <v>0.37181770788078894</v>
      </c>
      <c r="K60" s="70" t="s">
        <v>85</v>
      </c>
      <c r="L60" s="71" t="s">
        <v>51</v>
      </c>
      <c r="M60" s="72">
        <v>0.26108118890883703</v>
      </c>
      <c r="N60" s="237" t="str">
        <f>E157&amp;E158</f>
        <v>マウス(Mus musculus)</v>
      </c>
    </row>
    <row r="61" spans="1:68" ht="15">
      <c r="B61" s="144" t="s">
        <v>84</v>
      </c>
      <c r="C61" s="10" t="s">
        <v>79</v>
      </c>
      <c r="D61" s="145">
        <v>5.7099901681120571E-2</v>
      </c>
      <c r="E61" s="146" t="s">
        <v>83</v>
      </c>
      <c r="F61" s="10" t="s">
        <v>77</v>
      </c>
      <c r="G61" s="145">
        <v>0.23201721802211248</v>
      </c>
      <c r="H61" s="138" t="s">
        <v>82</v>
      </c>
      <c r="I61" s="139" t="s">
        <v>75</v>
      </c>
      <c r="J61" s="140">
        <v>0.35030645430286855</v>
      </c>
      <c r="K61" s="70" t="s">
        <v>81</v>
      </c>
      <c r="L61" s="71" t="s">
        <v>51</v>
      </c>
      <c r="M61" s="72">
        <v>8.9495312188310389E-2</v>
      </c>
      <c r="N61" s="237" t="str">
        <f>E178</f>
        <v>Synechococcus sp. PCC 7002</v>
      </c>
    </row>
    <row r="62" spans="1:68" ht="15.6" thickBot="1">
      <c r="B62" s="147" t="s">
        <v>80</v>
      </c>
      <c r="C62" s="142" t="s">
        <v>79</v>
      </c>
      <c r="D62" s="143">
        <v>0.38472662501708454</v>
      </c>
      <c r="E62" s="141" t="s">
        <v>78</v>
      </c>
      <c r="F62" s="142" t="s">
        <v>77</v>
      </c>
      <c r="G62" s="143">
        <v>0.3692151378752786</v>
      </c>
      <c r="H62" s="141" t="s">
        <v>76</v>
      </c>
      <c r="I62" s="142" t="s">
        <v>75</v>
      </c>
      <c r="J62" s="143">
        <v>0.64969354569713145</v>
      </c>
      <c r="K62" s="73" t="s">
        <v>74</v>
      </c>
      <c r="L62" s="74" t="s">
        <v>51</v>
      </c>
      <c r="M62" s="75">
        <v>0.14708956712547377</v>
      </c>
      <c r="N62" s="237" t="str">
        <f>E199&amp;E200</f>
        <v>ピキア酵母 (Pichia pastoris)</v>
      </c>
    </row>
    <row r="63" spans="1:68" ht="15">
      <c r="B63" s="148" t="s">
        <v>73</v>
      </c>
      <c r="C63" s="139" t="s">
        <v>62</v>
      </c>
      <c r="D63" s="139">
        <v>0.47474177110590826</v>
      </c>
      <c r="E63" s="138" t="s">
        <v>72</v>
      </c>
      <c r="F63" s="139" t="s">
        <v>55</v>
      </c>
      <c r="G63" s="140">
        <v>0.21530364600970764</v>
      </c>
      <c r="H63" s="138" t="s">
        <v>71</v>
      </c>
      <c r="I63" s="139" t="s">
        <v>66</v>
      </c>
      <c r="J63" s="140">
        <v>0.59134286777238476</v>
      </c>
      <c r="K63" s="58" t="s">
        <v>70</v>
      </c>
      <c r="L63" s="59" t="s">
        <v>64</v>
      </c>
      <c r="M63" s="60">
        <v>0.18444825683230559</v>
      </c>
      <c r="N63" s="237" t="str">
        <f>IF(コドン変換用シート!D34="","",コドン変換用シート!D34)</f>
        <v>ヒト(Homo sapiens)</v>
      </c>
    </row>
    <row r="64" spans="1:68" ht="15.6" thickBot="1">
      <c r="B64" s="144" t="s">
        <v>69</v>
      </c>
      <c r="C64" s="10" t="s">
        <v>62</v>
      </c>
      <c r="D64" s="10">
        <v>0.31134141302850848</v>
      </c>
      <c r="E64" s="146" t="s">
        <v>68</v>
      </c>
      <c r="F64" s="10" t="s">
        <v>55</v>
      </c>
      <c r="G64" s="145">
        <v>0.31139942431425671</v>
      </c>
      <c r="H64" s="141" t="s">
        <v>67</v>
      </c>
      <c r="I64" s="142" t="s">
        <v>66</v>
      </c>
      <c r="J64" s="143">
        <v>0.40865713222761524</v>
      </c>
      <c r="K64" s="64" t="s">
        <v>65</v>
      </c>
      <c r="L64" s="65" t="s">
        <v>64</v>
      </c>
      <c r="M64" s="66">
        <v>0.19948052882885045</v>
      </c>
      <c r="N64" s="237" t="s">
        <v>584</v>
      </c>
    </row>
    <row r="65" spans="2:14" ht="15.6" thickBot="1">
      <c r="B65" s="147" t="s">
        <v>63</v>
      </c>
      <c r="C65" s="142" t="s">
        <v>62</v>
      </c>
      <c r="D65" s="142">
        <v>0.21391681586558325</v>
      </c>
      <c r="E65" s="146" t="s">
        <v>61</v>
      </c>
      <c r="F65" s="10" t="s">
        <v>55</v>
      </c>
      <c r="G65" s="145">
        <v>0.24899113895473529</v>
      </c>
      <c r="H65" s="138" t="s">
        <v>60</v>
      </c>
      <c r="I65" s="139" t="s">
        <v>53</v>
      </c>
      <c r="J65" s="140">
        <v>0.70867312752292078</v>
      </c>
      <c r="K65" s="67" t="s">
        <v>59</v>
      </c>
      <c r="L65" s="68" t="s">
        <v>51</v>
      </c>
      <c r="M65" s="69">
        <v>0.13231996808298424</v>
      </c>
      <c r="N65" s="238"/>
    </row>
    <row r="66" spans="2:14" ht="15.6" thickBot="1">
      <c r="B66" s="144" t="s">
        <v>58</v>
      </c>
      <c r="C66" s="10" t="s">
        <v>57</v>
      </c>
      <c r="D66" s="10"/>
      <c r="E66" s="141" t="s">
        <v>56</v>
      </c>
      <c r="F66" s="142" t="s">
        <v>55</v>
      </c>
      <c r="G66" s="143">
        <v>0.22430579072130039</v>
      </c>
      <c r="H66" s="141" t="s">
        <v>54</v>
      </c>
      <c r="I66" s="142" t="s">
        <v>53</v>
      </c>
      <c r="J66" s="143">
        <v>0.29132687247707922</v>
      </c>
      <c r="K66" s="73" t="s">
        <v>52</v>
      </c>
      <c r="L66" s="74" t="s">
        <v>51</v>
      </c>
      <c r="M66" s="75">
        <v>7.3712347895471778E-2</v>
      </c>
      <c r="N66" s="212"/>
    </row>
    <row r="67" spans="2:14" ht="15">
      <c r="B67" s="148" t="s">
        <v>50</v>
      </c>
      <c r="C67" s="139" t="s">
        <v>36</v>
      </c>
      <c r="D67" s="140">
        <v>0.3190242849707387</v>
      </c>
      <c r="E67" s="138" t="s">
        <v>49</v>
      </c>
      <c r="F67" s="139" t="s">
        <v>34</v>
      </c>
      <c r="G67" s="140">
        <v>0.22325878529455009</v>
      </c>
      <c r="H67" s="138" t="s">
        <v>48</v>
      </c>
      <c r="I67" s="139" t="s">
        <v>43</v>
      </c>
      <c r="J67" s="140">
        <v>0.65398812789943628</v>
      </c>
      <c r="K67" s="138" t="s">
        <v>47</v>
      </c>
      <c r="L67" s="139" t="s">
        <v>30</v>
      </c>
      <c r="M67" s="140">
        <v>0.33772160250222977</v>
      </c>
    </row>
    <row r="68" spans="2:14" ht="15.6" thickBot="1">
      <c r="B68" s="144" t="s">
        <v>46</v>
      </c>
      <c r="C68" s="10" t="s">
        <v>36</v>
      </c>
      <c r="D68" s="145">
        <v>0.19368946212534752</v>
      </c>
      <c r="E68" s="146" t="s">
        <v>45</v>
      </c>
      <c r="F68" s="10" t="s">
        <v>34</v>
      </c>
      <c r="G68" s="145">
        <v>0.25559110290874243</v>
      </c>
      <c r="H68" s="141" t="s">
        <v>44</v>
      </c>
      <c r="I68" s="142" t="s">
        <v>43</v>
      </c>
      <c r="J68" s="143">
        <v>0.34601187210056367</v>
      </c>
      <c r="K68" s="146" t="s">
        <v>42</v>
      </c>
      <c r="L68" s="10" t="s">
        <v>30</v>
      </c>
      <c r="M68" s="145">
        <v>0.29299791073588527</v>
      </c>
    </row>
    <row r="69" spans="2:14" ht="15">
      <c r="B69" s="144" t="s">
        <v>41</v>
      </c>
      <c r="C69" s="10" t="s">
        <v>36</v>
      </c>
      <c r="D69" s="145">
        <v>0.19334670508930726</v>
      </c>
      <c r="E69" s="146" t="s">
        <v>40</v>
      </c>
      <c r="F69" s="10" t="s">
        <v>34</v>
      </c>
      <c r="G69" s="145">
        <v>0.27185612955235688</v>
      </c>
      <c r="H69" s="138" t="s">
        <v>39</v>
      </c>
      <c r="I69" s="139" t="s">
        <v>32</v>
      </c>
      <c r="J69" s="140">
        <v>0.64412323358107204</v>
      </c>
      <c r="K69" s="146" t="s">
        <v>38</v>
      </c>
      <c r="L69" s="10" t="s">
        <v>30</v>
      </c>
      <c r="M69" s="145">
        <v>0.19383117279802559</v>
      </c>
    </row>
    <row r="70" spans="2:14" ht="15.6" thickBot="1">
      <c r="B70" s="147" t="s">
        <v>37</v>
      </c>
      <c r="C70" s="142" t="s">
        <v>36</v>
      </c>
      <c r="D70" s="143">
        <v>0.29393954781460652</v>
      </c>
      <c r="E70" s="141" t="s">
        <v>35</v>
      </c>
      <c r="F70" s="142" t="s">
        <v>34</v>
      </c>
      <c r="G70" s="143">
        <v>0.24929398224435059</v>
      </c>
      <c r="H70" s="141" t="s">
        <v>33</v>
      </c>
      <c r="I70" s="142" t="s">
        <v>32</v>
      </c>
      <c r="J70" s="143">
        <v>0.35587676641892796</v>
      </c>
      <c r="K70" s="141" t="s">
        <v>31</v>
      </c>
      <c r="L70" s="142" t="s">
        <v>30</v>
      </c>
      <c r="M70" s="143">
        <v>0.1754493139638594</v>
      </c>
    </row>
    <row r="71" spans="2:14">
      <c r="D71" s="135"/>
      <c r="G71" s="135"/>
      <c r="J71" s="135"/>
      <c r="M71" s="135"/>
    </row>
    <row r="72" spans="2:14" ht="15">
      <c r="B72" s="136"/>
      <c r="D72" s="135"/>
      <c r="G72" s="135"/>
      <c r="J72" s="135"/>
      <c r="M72" s="135"/>
    </row>
    <row r="73" spans="2:14">
      <c r="B73" s="113" t="s">
        <v>137</v>
      </c>
      <c r="D73" s="135"/>
      <c r="E73" s="113" t="s">
        <v>134</v>
      </c>
      <c r="G73" s="135"/>
      <c r="J73" s="135"/>
      <c r="M73" s="135"/>
    </row>
    <row r="74" spans="2:14">
      <c r="D74" s="135"/>
      <c r="E74" s="113" t="s">
        <v>135</v>
      </c>
      <c r="G74" s="135"/>
      <c r="J74" s="135"/>
      <c r="M74" s="135"/>
    </row>
    <row r="75" spans="2:14" ht="15" thickBot="1">
      <c r="D75" s="135"/>
      <c r="G75" s="135"/>
      <c r="J75" s="135"/>
      <c r="M75" s="135"/>
    </row>
    <row r="76" spans="2:14" ht="15">
      <c r="B76" s="148" t="s">
        <v>114</v>
      </c>
      <c r="C76" s="139" t="s">
        <v>109</v>
      </c>
      <c r="D76" s="149">
        <v>0.27</v>
      </c>
      <c r="E76" s="58" t="s">
        <v>113</v>
      </c>
      <c r="F76" s="59" t="s">
        <v>64</v>
      </c>
      <c r="G76" s="76">
        <v>0.17</v>
      </c>
      <c r="H76" s="138" t="s">
        <v>112</v>
      </c>
      <c r="I76" s="139" t="s">
        <v>106</v>
      </c>
      <c r="J76" s="149">
        <v>0.28999999999999998</v>
      </c>
      <c r="K76" s="138" t="s">
        <v>111</v>
      </c>
      <c r="L76" s="139" t="s">
        <v>104</v>
      </c>
      <c r="M76" s="149">
        <v>0.39</v>
      </c>
    </row>
    <row r="77" spans="2:14" ht="15.6" thickBot="1">
      <c r="B77" s="147" t="s">
        <v>110</v>
      </c>
      <c r="C77" s="142" t="s">
        <v>109</v>
      </c>
      <c r="D77" s="150">
        <v>0.73</v>
      </c>
      <c r="E77" s="61" t="s">
        <v>108</v>
      </c>
      <c r="F77" s="62" t="s">
        <v>64</v>
      </c>
      <c r="G77" s="77">
        <v>0.21</v>
      </c>
      <c r="H77" s="141" t="s">
        <v>107</v>
      </c>
      <c r="I77" s="142" t="s">
        <v>106</v>
      </c>
      <c r="J77" s="150">
        <v>0.71</v>
      </c>
      <c r="K77" s="141" t="s">
        <v>105</v>
      </c>
      <c r="L77" s="142" t="s">
        <v>104</v>
      </c>
      <c r="M77" s="150">
        <v>0.61</v>
      </c>
    </row>
    <row r="78" spans="2:14" ht="15">
      <c r="B78" s="148" t="s">
        <v>103</v>
      </c>
      <c r="C78" s="139" t="s">
        <v>79</v>
      </c>
      <c r="D78" s="149">
        <v>0.1</v>
      </c>
      <c r="E78" s="61" t="s">
        <v>102</v>
      </c>
      <c r="F78" s="62" t="s">
        <v>64</v>
      </c>
      <c r="G78" s="77">
        <v>0.17</v>
      </c>
      <c r="H78" s="10" t="s">
        <v>101</v>
      </c>
      <c r="I78" s="10" t="s">
        <v>96</v>
      </c>
      <c r="J78" s="153">
        <v>0.63</v>
      </c>
      <c r="K78" s="10" t="s">
        <v>100</v>
      </c>
      <c r="L78" s="10" t="s">
        <v>96</v>
      </c>
      <c r="M78" s="151">
        <v>0.18</v>
      </c>
    </row>
    <row r="79" spans="2:14" ht="15.6" thickBot="1">
      <c r="B79" s="144" t="s">
        <v>99</v>
      </c>
      <c r="C79" s="10" t="s">
        <v>79</v>
      </c>
      <c r="D79" s="151">
        <v>0.2</v>
      </c>
      <c r="E79" s="64" t="s">
        <v>98</v>
      </c>
      <c r="F79" s="65" t="s">
        <v>64</v>
      </c>
      <c r="G79" s="78">
        <v>0.13</v>
      </c>
      <c r="H79" s="10" t="s">
        <v>97</v>
      </c>
      <c r="I79" s="10" t="s">
        <v>96</v>
      </c>
      <c r="J79" s="153">
        <v>0.18</v>
      </c>
      <c r="K79" s="10" t="s">
        <v>95</v>
      </c>
      <c r="L79" s="10" t="s">
        <v>94</v>
      </c>
      <c r="M79" s="151">
        <v>1</v>
      </c>
    </row>
    <row r="80" spans="2:14" ht="15">
      <c r="B80" s="144" t="s">
        <v>93</v>
      </c>
      <c r="C80" s="10" t="s">
        <v>79</v>
      </c>
      <c r="D80" s="151">
        <v>0.12</v>
      </c>
      <c r="E80" s="138" t="s">
        <v>92</v>
      </c>
      <c r="F80" s="139" t="s">
        <v>77</v>
      </c>
      <c r="G80" s="149">
        <v>0.28999999999999998</v>
      </c>
      <c r="H80" s="138" t="s">
        <v>91</v>
      </c>
      <c r="I80" s="139" t="s">
        <v>86</v>
      </c>
      <c r="J80" s="149">
        <v>0.36</v>
      </c>
      <c r="K80" s="67" t="s">
        <v>90</v>
      </c>
      <c r="L80" s="68" t="s">
        <v>51</v>
      </c>
      <c r="M80" s="79">
        <v>0.24</v>
      </c>
    </row>
    <row r="81" spans="2:13" ht="15.6" thickBot="1">
      <c r="B81" s="144" t="s">
        <v>89</v>
      </c>
      <c r="C81" s="10" t="s">
        <v>79</v>
      </c>
      <c r="D81" s="151">
        <v>0.21</v>
      </c>
      <c r="E81" s="146" t="s">
        <v>88</v>
      </c>
      <c r="F81" s="10" t="s">
        <v>77</v>
      </c>
      <c r="G81" s="151">
        <v>0.28000000000000003</v>
      </c>
      <c r="H81" s="141" t="s">
        <v>87</v>
      </c>
      <c r="I81" s="142" t="s">
        <v>86</v>
      </c>
      <c r="J81" s="150">
        <v>0.64</v>
      </c>
      <c r="K81" s="70" t="s">
        <v>85</v>
      </c>
      <c r="L81" s="71" t="s">
        <v>51</v>
      </c>
      <c r="M81" s="80">
        <v>0.24</v>
      </c>
    </row>
    <row r="82" spans="2:13" ht="15">
      <c r="B82" s="161" t="s">
        <v>84</v>
      </c>
      <c r="C82" s="162" t="s">
        <v>79</v>
      </c>
      <c r="D82" s="163">
        <v>0.09</v>
      </c>
      <c r="E82" s="146" t="s">
        <v>83</v>
      </c>
      <c r="F82" s="10" t="s">
        <v>77</v>
      </c>
      <c r="G82" s="151">
        <v>0.28000000000000003</v>
      </c>
      <c r="H82" s="138" t="s">
        <v>82</v>
      </c>
      <c r="I82" s="139" t="s">
        <v>75</v>
      </c>
      <c r="J82" s="149">
        <v>0.43</v>
      </c>
      <c r="K82" s="70" t="s">
        <v>81</v>
      </c>
      <c r="L82" s="71" t="s">
        <v>51</v>
      </c>
      <c r="M82" s="80">
        <v>0.08</v>
      </c>
    </row>
    <row r="83" spans="2:13" ht="15.6" thickBot="1">
      <c r="B83" s="147" t="s">
        <v>80</v>
      </c>
      <c r="C83" s="142" t="s">
        <v>79</v>
      </c>
      <c r="D83" s="150">
        <v>0.3</v>
      </c>
      <c r="E83" s="141" t="s">
        <v>78</v>
      </c>
      <c r="F83" s="142" t="s">
        <v>77</v>
      </c>
      <c r="G83" s="150">
        <v>0.16</v>
      </c>
      <c r="H83" s="141" t="s">
        <v>76</v>
      </c>
      <c r="I83" s="142" t="s">
        <v>75</v>
      </c>
      <c r="J83" s="150">
        <v>0.56999999999999995</v>
      </c>
      <c r="K83" s="73" t="s">
        <v>74</v>
      </c>
      <c r="L83" s="74" t="s">
        <v>51</v>
      </c>
      <c r="M83" s="81">
        <v>0.06</v>
      </c>
    </row>
    <row r="84" spans="2:13" ht="15">
      <c r="B84" s="148" t="s">
        <v>73</v>
      </c>
      <c r="C84" s="139" t="s">
        <v>62</v>
      </c>
      <c r="D84" s="152">
        <v>0.3</v>
      </c>
      <c r="E84" s="138" t="s">
        <v>72</v>
      </c>
      <c r="F84" s="139" t="s">
        <v>55</v>
      </c>
      <c r="G84" s="149">
        <v>0.27</v>
      </c>
      <c r="H84" s="138" t="s">
        <v>71</v>
      </c>
      <c r="I84" s="139" t="s">
        <v>66</v>
      </c>
      <c r="J84" s="149">
        <v>0.32</v>
      </c>
      <c r="K84" s="58" t="s">
        <v>70</v>
      </c>
      <c r="L84" s="59" t="s">
        <v>64</v>
      </c>
      <c r="M84" s="76">
        <v>0.14000000000000001</v>
      </c>
    </row>
    <row r="85" spans="2:13" ht="15.6" thickBot="1">
      <c r="B85" s="144" t="s">
        <v>69</v>
      </c>
      <c r="C85" s="10" t="s">
        <v>62</v>
      </c>
      <c r="D85" s="153">
        <v>0.54</v>
      </c>
      <c r="E85" s="146" t="s">
        <v>68</v>
      </c>
      <c r="F85" s="10" t="s">
        <v>55</v>
      </c>
      <c r="G85" s="151">
        <v>0.32</v>
      </c>
      <c r="H85" s="141" t="s">
        <v>67</v>
      </c>
      <c r="I85" s="142" t="s">
        <v>66</v>
      </c>
      <c r="J85" s="150">
        <v>0.68</v>
      </c>
      <c r="K85" s="64" t="s">
        <v>65</v>
      </c>
      <c r="L85" s="65" t="s">
        <v>64</v>
      </c>
      <c r="M85" s="78">
        <v>0.18</v>
      </c>
    </row>
    <row r="86" spans="2:13" ht="15.6" thickBot="1">
      <c r="B86" s="147" t="s">
        <v>63</v>
      </c>
      <c r="C86" s="142" t="s">
        <v>62</v>
      </c>
      <c r="D86" s="154">
        <v>0.16</v>
      </c>
      <c r="E86" s="146" t="s">
        <v>61</v>
      </c>
      <c r="F86" s="10" t="s">
        <v>55</v>
      </c>
      <c r="G86" s="151">
        <v>0.23</v>
      </c>
      <c r="H86" s="138" t="s">
        <v>60</v>
      </c>
      <c r="I86" s="139" t="s">
        <v>53</v>
      </c>
      <c r="J86" s="149">
        <v>0.35</v>
      </c>
      <c r="K86" s="67" t="s">
        <v>59</v>
      </c>
      <c r="L86" s="68" t="s">
        <v>51</v>
      </c>
      <c r="M86" s="79">
        <v>0.19</v>
      </c>
    </row>
    <row r="87" spans="2:13" ht="15.6" thickBot="1">
      <c r="B87" s="144" t="s">
        <v>58</v>
      </c>
      <c r="C87" s="10" t="s">
        <v>57</v>
      </c>
      <c r="D87" s="153">
        <v>1</v>
      </c>
      <c r="E87" s="141" t="s">
        <v>56</v>
      </c>
      <c r="F87" s="142" t="s">
        <v>55</v>
      </c>
      <c r="G87" s="150">
        <v>0.18</v>
      </c>
      <c r="H87" s="141" t="s">
        <v>54</v>
      </c>
      <c r="I87" s="142" t="s">
        <v>53</v>
      </c>
      <c r="J87" s="150">
        <v>0.65</v>
      </c>
      <c r="K87" s="73" t="s">
        <v>52</v>
      </c>
      <c r="L87" s="74" t="s">
        <v>51</v>
      </c>
      <c r="M87" s="81">
        <v>0.19</v>
      </c>
    </row>
    <row r="88" spans="2:13" ht="15">
      <c r="B88" s="148" t="s">
        <v>50</v>
      </c>
      <c r="C88" s="139" t="s">
        <v>36</v>
      </c>
      <c r="D88" s="149">
        <v>0.2</v>
      </c>
      <c r="E88" s="138" t="s">
        <v>49</v>
      </c>
      <c r="F88" s="139" t="s">
        <v>34</v>
      </c>
      <c r="G88" s="149">
        <v>0.35</v>
      </c>
      <c r="H88" s="138" t="s">
        <v>48</v>
      </c>
      <c r="I88" s="139" t="s">
        <v>43</v>
      </c>
      <c r="J88" s="149">
        <v>0.4</v>
      </c>
      <c r="K88" s="138" t="s">
        <v>47</v>
      </c>
      <c r="L88" s="139" t="s">
        <v>30</v>
      </c>
      <c r="M88" s="149">
        <v>0.34</v>
      </c>
    </row>
    <row r="89" spans="2:13" ht="15.6" thickBot="1">
      <c r="B89" s="144" t="s">
        <v>46</v>
      </c>
      <c r="C89" s="10" t="s">
        <v>36</v>
      </c>
      <c r="D89" s="151">
        <v>0.28999999999999998</v>
      </c>
      <c r="E89" s="146" t="s">
        <v>45</v>
      </c>
      <c r="F89" s="10" t="s">
        <v>34</v>
      </c>
      <c r="G89" s="151">
        <v>0.28999999999999998</v>
      </c>
      <c r="H89" s="141" t="s">
        <v>44</v>
      </c>
      <c r="I89" s="142" t="s">
        <v>43</v>
      </c>
      <c r="J89" s="150">
        <v>0.6</v>
      </c>
      <c r="K89" s="146" t="s">
        <v>42</v>
      </c>
      <c r="L89" s="10" t="s">
        <v>30</v>
      </c>
      <c r="M89" s="151">
        <v>0.31</v>
      </c>
    </row>
    <row r="90" spans="2:13" ht="15">
      <c r="B90" s="144" t="s">
        <v>41</v>
      </c>
      <c r="C90" s="10" t="s">
        <v>36</v>
      </c>
      <c r="D90" s="151">
        <v>0.17</v>
      </c>
      <c r="E90" s="146" t="s">
        <v>40</v>
      </c>
      <c r="F90" s="10" t="s">
        <v>34</v>
      </c>
      <c r="G90" s="151">
        <v>0.18</v>
      </c>
      <c r="H90" s="138" t="s">
        <v>39</v>
      </c>
      <c r="I90" s="139" t="s">
        <v>32</v>
      </c>
      <c r="J90" s="149">
        <v>0.45</v>
      </c>
      <c r="K90" s="146" t="s">
        <v>38</v>
      </c>
      <c r="L90" s="10" t="s">
        <v>30</v>
      </c>
      <c r="M90" s="151">
        <v>0.28000000000000003</v>
      </c>
    </row>
    <row r="91" spans="2:13" ht="15.6" thickBot="1">
      <c r="B91" s="147" t="s">
        <v>37</v>
      </c>
      <c r="C91" s="142" t="s">
        <v>36</v>
      </c>
      <c r="D91" s="150">
        <v>0.34</v>
      </c>
      <c r="E91" s="141" t="s">
        <v>35</v>
      </c>
      <c r="F91" s="142" t="s">
        <v>34</v>
      </c>
      <c r="G91" s="150">
        <v>0.18</v>
      </c>
      <c r="H91" s="141" t="s">
        <v>33</v>
      </c>
      <c r="I91" s="142" t="s">
        <v>32</v>
      </c>
      <c r="J91" s="150">
        <v>0.55000000000000004</v>
      </c>
      <c r="K91" s="141" t="s">
        <v>31</v>
      </c>
      <c r="L91" s="142" t="s">
        <v>30</v>
      </c>
      <c r="M91" s="150">
        <v>7.0000000000000007E-2</v>
      </c>
    </row>
    <row r="92" spans="2:13">
      <c r="D92" s="135"/>
      <c r="G92" s="135"/>
      <c r="J92" s="135"/>
      <c r="M92" s="135"/>
    </row>
    <row r="93" spans="2:13">
      <c r="D93" s="135"/>
      <c r="G93" s="135"/>
      <c r="J93" s="135"/>
      <c r="M93" s="135"/>
    </row>
    <row r="94" spans="2:13">
      <c r="B94" s="113" t="s">
        <v>154</v>
      </c>
      <c r="D94" s="135"/>
      <c r="E94" s="113" t="s">
        <v>138</v>
      </c>
      <c r="G94" s="135"/>
      <c r="J94" s="135"/>
      <c r="M94" s="135"/>
    </row>
    <row r="95" spans="2:13">
      <c r="D95" s="135"/>
      <c r="E95" s="113" t="s">
        <v>139</v>
      </c>
      <c r="G95" s="135"/>
      <c r="J95" s="135"/>
      <c r="M95" s="135"/>
    </row>
    <row r="96" spans="2:13" ht="15" thickBot="1">
      <c r="D96" s="135"/>
      <c r="G96" s="135"/>
      <c r="J96" s="135"/>
      <c r="M96" s="135"/>
    </row>
    <row r="97" spans="2:13" ht="15">
      <c r="B97" s="148" t="s">
        <v>114</v>
      </c>
      <c r="C97" s="139" t="s">
        <v>109</v>
      </c>
      <c r="D97" s="149">
        <v>0.52</v>
      </c>
      <c r="E97" s="58" t="s">
        <v>113</v>
      </c>
      <c r="F97" s="59" t="s">
        <v>64</v>
      </c>
      <c r="G97" s="76">
        <v>0.12</v>
      </c>
      <c r="H97" s="138" t="s">
        <v>112</v>
      </c>
      <c r="I97" s="139" t="s">
        <v>106</v>
      </c>
      <c r="J97" s="149">
        <v>0.46</v>
      </c>
      <c r="K97" s="138" t="s">
        <v>111</v>
      </c>
      <c r="L97" s="139" t="s">
        <v>104</v>
      </c>
      <c r="M97" s="149">
        <v>0.18</v>
      </c>
    </row>
    <row r="98" spans="2:13" ht="15.6" thickBot="1">
      <c r="B98" s="147" t="s">
        <v>110</v>
      </c>
      <c r="C98" s="142" t="s">
        <v>109</v>
      </c>
      <c r="D98" s="150">
        <v>0.48</v>
      </c>
      <c r="E98" s="61" t="s">
        <v>108</v>
      </c>
      <c r="F98" s="62" t="s">
        <v>64</v>
      </c>
      <c r="G98" s="77">
        <v>0.19</v>
      </c>
      <c r="H98" s="141" t="s">
        <v>107</v>
      </c>
      <c r="I98" s="142" t="s">
        <v>106</v>
      </c>
      <c r="J98" s="150">
        <v>0.54</v>
      </c>
      <c r="K98" s="141" t="s">
        <v>105</v>
      </c>
      <c r="L98" s="142" t="s">
        <v>104</v>
      </c>
      <c r="M98" s="150">
        <v>0.82</v>
      </c>
    </row>
    <row r="99" spans="2:13" ht="15">
      <c r="B99" s="148" t="s">
        <v>103</v>
      </c>
      <c r="C99" s="139" t="s">
        <v>79</v>
      </c>
      <c r="D99" s="149">
        <v>0.06</v>
      </c>
      <c r="E99" s="61" t="s">
        <v>102</v>
      </c>
      <c r="F99" s="62" t="s">
        <v>64</v>
      </c>
      <c r="G99" s="77">
        <v>0.08</v>
      </c>
      <c r="H99" s="10" t="s">
        <v>101</v>
      </c>
      <c r="I99" s="10" t="s">
        <v>96</v>
      </c>
      <c r="J99" s="153">
        <v>0.39</v>
      </c>
      <c r="K99" s="10" t="s">
        <v>100</v>
      </c>
      <c r="L99" s="10" t="s">
        <v>96</v>
      </c>
      <c r="M99" s="151">
        <v>0.39</v>
      </c>
    </row>
    <row r="100" spans="2:13" ht="15.6" thickBot="1">
      <c r="B100" s="144" t="s">
        <v>99</v>
      </c>
      <c r="C100" s="10" t="s">
        <v>79</v>
      </c>
      <c r="D100" s="151">
        <v>0.28000000000000003</v>
      </c>
      <c r="E100" s="64" t="s">
        <v>98</v>
      </c>
      <c r="F100" s="65" t="s">
        <v>64</v>
      </c>
      <c r="G100" s="78">
        <v>0.21</v>
      </c>
      <c r="H100" s="10" t="s">
        <v>97</v>
      </c>
      <c r="I100" s="10" t="s">
        <v>96</v>
      </c>
      <c r="J100" s="153">
        <v>0.21</v>
      </c>
      <c r="K100" s="10" t="s">
        <v>95</v>
      </c>
      <c r="L100" s="10" t="s">
        <v>94</v>
      </c>
      <c r="M100" s="151">
        <v>1</v>
      </c>
    </row>
    <row r="101" spans="2:13" ht="15">
      <c r="B101" s="144" t="s">
        <v>93</v>
      </c>
      <c r="C101" s="10" t="s">
        <v>79</v>
      </c>
      <c r="D101" s="151">
        <v>0.13</v>
      </c>
      <c r="E101" s="138" t="s">
        <v>92</v>
      </c>
      <c r="F101" s="139" t="s">
        <v>77</v>
      </c>
      <c r="G101" s="149">
        <v>0.18</v>
      </c>
      <c r="H101" s="138" t="s">
        <v>91</v>
      </c>
      <c r="I101" s="139" t="s">
        <v>86</v>
      </c>
      <c r="J101" s="149">
        <v>0.55000000000000004</v>
      </c>
      <c r="K101" s="67" t="s">
        <v>90</v>
      </c>
      <c r="L101" s="68" t="s">
        <v>51</v>
      </c>
      <c r="M101" s="79">
        <v>0.16</v>
      </c>
    </row>
    <row r="102" spans="2:13" ht="15.6" thickBot="1">
      <c r="B102" s="144" t="s">
        <v>89</v>
      </c>
      <c r="C102" s="10" t="s">
        <v>79</v>
      </c>
      <c r="D102" s="151">
        <v>0.14000000000000001</v>
      </c>
      <c r="E102" s="146" t="s">
        <v>88</v>
      </c>
      <c r="F102" s="10" t="s">
        <v>77</v>
      </c>
      <c r="G102" s="151">
        <v>0.09</v>
      </c>
      <c r="H102" s="141" t="s">
        <v>87</v>
      </c>
      <c r="I102" s="142" t="s">
        <v>86</v>
      </c>
      <c r="J102" s="150">
        <v>0.45</v>
      </c>
      <c r="K102" s="70" t="s">
        <v>85</v>
      </c>
      <c r="L102" s="71" t="s">
        <v>51</v>
      </c>
      <c r="M102" s="80">
        <v>0.41</v>
      </c>
    </row>
    <row r="103" spans="2:13" ht="15">
      <c r="B103" s="158" t="s">
        <v>84</v>
      </c>
      <c r="C103" s="159" t="s">
        <v>79</v>
      </c>
      <c r="D103" s="160">
        <v>0.03</v>
      </c>
      <c r="E103" s="146" t="s">
        <v>83</v>
      </c>
      <c r="F103" s="10" t="s">
        <v>77</v>
      </c>
      <c r="G103" s="151">
        <v>0.2</v>
      </c>
      <c r="H103" s="138" t="s">
        <v>82</v>
      </c>
      <c r="I103" s="139" t="s">
        <v>75</v>
      </c>
      <c r="J103" s="149">
        <v>0.47</v>
      </c>
      <c r="K103" s="70" t="s">
        <v>81</v>
      </c>
      <c r="L103" s="71" t="s">
        <v>51</v>
      </c>
      <c r="M103" s="80">
        <v>0.11</v>
      </c>
    </row>
    <row r="104" spans="2:13" ht="15.6" thickBot="1">
      <c r="B104" s="147" t="s">
        <v>80</v>
      </c>
      <c r="C104" s="142" t="s">
        <v>79</v>
      </c>
      <c r="D104" s="150">
        <v>0.37</v>
      </c>
      <c r="E104" s="141" t="s">
        <v>78</v>
      </c>
      <c r="F104" s="142" t="s">
        <v>77</v>
      </c>
      <c r="G104" s="150">
        <v>0.54</v>
      </c>
      <c r="H104" s="141" t="s">
        <v>76</v>
      </c>
      <c r="I104" s="142" t="s">
        <v>75</v>
      </c>
      <c r="J104" s="150">
        <v>0.53</v>
      </c>
      <c r="K104" s="73" t="s">
        <v>74</v>
      </c>
      <c r="L104" s="74" t="s">
        <v>51</v>
      </c>
      <c r="M104" s="81">
        <v>0.19</v>
      </c>
    </row>
    <row r="105" spans="2:13" ht="15">
      <c r="B105" s="148" t="s">
        <v>73</v>
      </c>
      <c r="C105" s="139" t="s">
        <v>62</v>
      </c>
      <c r="D105" s="152">
        <v>0.42</v>
      </c>
      <c r="E105" s="138" t="s">
        <v>72</v>
      </c>
      <c r="F105" s="139" t="s">
        <v>55</v>
      </c>
      <c r="G105" s="149">
        <v>0.12</v>
      </c>
      <c r="H105" s="138" t="s">
        <v>71</v>
      </c>
      <c r="I105" s="139" t="s">
        <v>66</v>
      </c>
      <c r="J105" s="149">
        <v>0.43</v>
      </c>
      <c r="K105" s="58" t="s">
        <v>70</v>
      </c>
      <c r="L105" s="59" t="s">
        <v>64</v>
      </c>
      <c r="M105" s="76">
        <v>0.09</v>
      </c>
    </row>
    <row r="106" spans="2:13" ht="15.6" thickBot="1">
      <c r="B106" s="144" t="s">
        <v>69</v>
      </c>
      <c r="C106" s="10" t="s">
        <v>62</v>
      </c>
      <c r="D106" s="153">
        <v>0.5</v>
      </c>
      <c r="E106" s="146" t="s">
        <v>68</v>
      </c>
      <c r="F106" s="10" t="s">
        <v>55</v>
      </c>
      <c r="G106" s="151">
        <v>0.22</v>
      </c>
      <c r="H106" s="141" t="s">
        <v>67</v>
      </c>
      <c r="I106" s="142" t="s">
        <v>66</v>
      </c>
      <c r="J106" s="150">
        <v>0.56999999999999995</v>
      </c>
      <c r="K106" s="64" t="s">
        <v>65</v>
      </c>
      <c r="L106" s="65" t="s">
        <v>64</v>
      </c>
      <c r="M106" s="78">
        <v>0.32</v>
      </c>
    </row>
    <row r="107" spans="2:13" ht="15.6" thickBot="1">
      <c r="B107" s="147" t="s">
        <v>63</v>
      </c>
      <c r="C107" s="142" t="s">
        <v>62</v>
      </c>
      <c r="D107" s="154">
        <v>0.08</v>
      </c>
      <c r="E107" s="146" t="s">
        <v>61</v>
      </c>
      <c r="F107" s="10" t="s">
        <v>55</v>
      </c>
      <c r="G107" s="151">
        <v>0.24</v>
      </c>
      <c r="H107" s="138" t="s">
        <v>60</v>
      </c>
      <c r="I107" s="139" t="s">
        <v>53</v>
      </c>
      <c r="J107" s="149">
        <v>0.59</v>
      </c>
      <c r="K107" s="67" t="s">
        <v>59</v>
      </c>
      <c r="L107" s="68" t="s">
        <v>51</v>
      </c>
      <c r="M107" s="79">
        <v>0.1</v>
      </c>
    </row>
    <row r="108" spans="2:13" ht="15.6" thickBot="1">
      <c r="B108" s="144" t="s">
        <v>58</v>
      </c>
      <c r="C108" s="10" t="s">
        <v>57</v>
      </c>
      <c r="D108" s="153">
        <v>1</v>
      </c>
      <c r="E108" s="141" t="s">
        <v>56</v>
      </c>
      <c r="F108" s="142" t="s">
        <v>55</v>
      </c>
      <c r="G108" s="150">
        <v>0.41</v>
      </c>
      <c r="H108" s="141" t="s">
        <v>54</v>
      </c>
      <c r="I108" s="142" t="s">
        <v>53</v>
      </c>
      <c r="J108" s="150">
        <v>0.41</v>
      </c>
      <c r="K108" s="73" t="s">
        <v>52</v>
      </c>
      <c r="L108" s="74" t="s">
        <v>51</v>
      </c>
      <c r="M108" s="81">
        <v>0.04</v>
      </c>
    </row>
    <row r="109" spans="2:13" ht="15">
      <c r="B109" s="148" t="s">
        <v>50</v>
      </c>
      <c r="C109" s="139" t="s">
        <v>36</v>
      </c>
      <c r="D109" s="149">
        <v>0.18</v>
      </c>
      <c r="E109" s="138" t="s">
        <v>49</v>
      </c>
      <c r="F109" s="139" t="s">
        <v>34</v>
      </c>
      <c r="G109" s="149">
        <v>0.18</v>
      </c>
      <c r="H109" s="138" t="s">
        <v>48</v>
      </c>
      <c r="I109" s="139" t="s">
        <v>43</v>
      </c>
      <c r="J109" s="149">
        <v>0.51</v>
      </c>
      <c r="K109" s="138" t="s">
        <v>47</v>
      </c>
      <c r="L109" s="139" t="s">
        <v>30</v>
      </c>
      <c r="M109" s="149">
        <v>0.16</v>
      </c>
    </row>
    <row r="110" spans="2:13" ht="15.6" thickBot="1">
      <c r="B110" s="144" t="s">
        <v>46</v>
      </c>
      <c r="C110" s="10" t="s">
        <v>36</v>
      </c>
      <c r="D110" s="151">
        <v>0.32</v>
      </c>
      <c r="E110" s="146" t="s">
        <v>45</v>
      </c>
      <c r="F110" s="10" t="s">
        <v>34</v>
      </c>
      <c r="G110" s="151">
        <v>0.26</v>
      </c>
      <c r="H110" s="141" t="s">
        <v>44</v>
      </c>
      <c r="I110" s="142" t="s">
        <v>43</v>
      </c>
      <c r="J110" s="150">
        <v>0.49</v>
      </c>
      <c r="K110" s="146" t="s">
        <v>42</v>
      </c>
      <c r="L110" s="10" t="s">
        <v>30</v>
      </c>
      <c r="M110" s="151">
        <v>0.4</v>
      </c>
    </row>
    <row r="111" spans="2:13" ht="15">
      <c r="B111" s="144" t="s">
        <v>41</v>
      </c>
      <c r="C111" s="10" t="s">
        <v>36</v>
      </c>
      <c r="D111" s="151">
        <v>0.17</v>
      </c>
      <c r="E111" s="146" t="s">
        <v>40</v>
      </c>
      <c r="F111" s="10" t="s">
        <v>34</v>
      </c>
      <c r="G111" s="151">
        <v>0.21</v>
      </c>
      <c r="H111" s="138" t="s">
        <v>39</v>
      </c>
      <c r="I111" s="139" t="s">
        <v>32</v>
      </c>
      <c r="J111" s="149">
        <v>0.55000000000000004</v>
      </c>
      <c r="K111" s="146" t="s">
        <v>38</v>
      </c>
      <c r="L111" s="10" t="s">
        <v>30</v>
      </c>
      <c r="M111" s="151">
        <v>0.25</v>
      </c>
    </row>
    <row r="112" spans="2:13" ht="15.6" thickBot="1">
      <c r="B112" s="147" t="s">
        <v>37</v>
      </c>
      <c r="C112" s="142" t="s">
        <v>36</v>
      </c>
      <c r="D112" s="150">
        <v>0.33</v>
      </c>
      <c r="E112" s="141" t="s">
        <v>35</v>
      </c>
      <c r="F112" s="142" t="s">
        <v>34</v>
      </c>
      <c r="G112" s="150">
        <v>0.34</v>
      </c>
      <c r="H112" s="141" t="s">
        <v>33</v>
      </c>
      <c r="I112" s="142" t="s">
        <v>32</v>
      </c>
      <c r="J112" s="150">
        <v>0.45</v>
      </c>
      <c r="K112" s="141" t="s">
        <v>31</v>
      </c>
      <c r="L112" s="142" t="s">
        <v>30</v>
      </c>
      <c r="M112" s="150">
        <v>0.19</v>
      </c>
    </row>
    <row r="113" spans="2:13">
      <c r="D113" s="135"/>
      <c r="G113" s="135"/>
      <c r="J113" s="135"/>
      <c r="M113" s="135"/>
    </row>
    <row r="114" spans="2:13">
      <c r="D114" s="135"/>
      <c r="G114" s="135"/>
      <c r="J114" s="135"/>
      <c r="M114" s="135"/>
    </row>
    <row r="115" spans="2:13">
      <c r="B115" s="113" t="s">
        <v>154</v>
      </c>
      <c r="D115" s="135"/>
      <c r="E115" s="113" t="s">
        <v>136</v>
      </c>
      <c r="G115" s="135"/>
      <c r="J115" s="135"/>
      <c r="M115" s="135"/>
    </row>
    <row r="116" spans="2:13">
      <c r="D116" s="135"/>
      <c r="E116" s="113" t="s">
        <v>140</v>
      </c>
      <c r="G116" s="135"/>
      <c r="J116" s="135"/>
      <c r="M116" s="135"/>
    </row>
    <row r="117" spans="2:13" ht="15" thickBot="1">
      <c r="D117" s="135"/>
      <c r="G117" s="135"/>
      <c r="J117" s="135"/>
      <c r="M117" s="135"/>
    </row>
    <row r="118" spans="2:13" ht="15">
      <c r="B118" s="148" t="s">
        <v>323</v>
      </c>
      <c r="C118" s="139" t="s">
        <v>109</v>
      </c>
      <c r="D118" s="149">
        <v>0.47</v>
      </c>
      <c r="E118" s="58" t="s">
        <v>113</v>
      </c>
      <c r="F118" s="59" t="s">
        <v>64</v>
      </c>
      <c r="G118" s="76">
        <v>0.22</v>
      </c>
      <c r="H118" s="138" t="s">
        <v>112</v>
      </c>
      <c r="I118" s="139" t="s">
        <v>106</v>
      </c>
      <c r="J118" s="149">
        <v>0.44</v>
      </c>
      <c r="K118" s="138" t="s">
        <v>111</v>
      </c>
      <c r="L118" s="139" t="s">
        <v>104</v>
      </c>
      <c r="M118" s="149">
        <v>0.47</v>
      </c>
    </row>
    <row r="119" spans="2:13" ht="15.6" thickBot="1">
      <c r="B119" s="147" t="s">
        <v>110</v>
      </c>
      <c r="C119" s="142" t="s">
        <v>109</v>
      </c>
      <c r="D119" s="150">
        <v>0.53</v>
      </c>
      <c r="E119" s="61" t="s">
        <v>108</v>
      </c>
      <c r="F119" s="62" t="s">
        <v>64</v>
      </c>
      <c r="G119" s="77">
        <v>0.22</v>
      </c>
      <c r="H119" s="141" t="s">
        <v>107</v>
      </c>
      <c r="I119" s="142" t="s">
        <v>106</v>
      </c>
      <c r="J119" s="150">
        <v>0.56000000000000005</v>
      </c>
      <c r="K119" s="141" t="s">
        <v>105</v>
      </c>
      <c r="L119" s="142" t="s">
        <v>104</v>
      </c>
      <c r="M119" s="150">
        <v>0.53</v>
      </c>
    </row>
    <row r="120" spans="2:13" ht="15">
      <c r="B120" s="148" t="s">
        <v>103</v>
      </c>
      <c r="C120" s="139" t="s">
        <v>79</v>
      </c>
      <c r="D120" s="149">
        <v>0.06</v>
      </c>
      <c r="E120" s="61" t="s">
        <v>102</v>
      </c>
      <c r="F120" s="62" t="s">
        <v>64</v>
      </c>
      <c r="G120" s="77">
        <v>0.14000000000000001</v>
      </c>
      <c r="H120" s="10" t="s">
        <v>101</v>
      </c>
      <c r="I120" s="10" t="s">
        <v>96</v>
      </c>
      <c r="J120" s="153">
        <v>0.26</v>
      </c>
      <c r="K120" s="10" t="s">
        <v>100</v>
      </c>
      <c r="L120" s="10" t="s">
        <v>96</v>
      </c>
      <c r="M120" s="151">
        <v>0.5</v>
      </c>
    </row>
    <row r="121" spans="2:13" ht="15.6" thickBot="1">
      <c r="B121" s="144" t="s">
        <v>99</v>
      </c>
      <c r="C121" s="10" t="s">
        <v>79</v>
      </c>
      <c r="D121" s="151">
        <v>0.14000000000000001</v>
      </c>
      <c r="E121" s="64" t="s">
        <v>98</v>
      </c>
      <c r="F121" s="65" t="s">
        <v>64</v>
      </c>
      <c r="G121" s="78">
        <v>0.05</v>
      </c>
      <c r="H121" s="10" t="s">
        <v>97</v>
      </c>
      <c r="I121" s="10" t="s">
        <v>96</v>
      </c>
      <c r="J121" s="153">
        <v>0.24</v>
      </c>
      <c r="K121" s="10" t="s">
        <v>95</v>
      </c>
      <c r="L121" s="10" t="s">
        <v>94</v>
      </c>
      <c r="M121" s="151">
        <v>1</v>
      </c>
    </row>
    <row r="122" spans="2:13" ht="15">
      <c r="B122" s="144" t="s">
        <v>93</v>
      </c>
      <c r="C122" s="10" t="s">
        <v>79</v>
      </c>
      <c r="D122" s="151">
        <v>0.13</v>
      </c>
      <c r="E122" s="138" t="s">
        <v>92</v>
      </c>
      <c r="F122" s="139" t="s">
        <v>77</v>
      </c>
      <c r="G122" s="149">
        <v>0.31</v>
      </c>
      <c r="H122" s="138" t="s">
        <v>91</v>
      </c>
      <c r="I122" s="139" t="s">
        <v>86</v>
      </c>
      <c r="J122" s="149">
        <v>0.44</v>
      </c>
      <c r="K122" s="67" t="s">
        <v>90</v>
      </c>
      <c r="L122" s="68" t="s">
        <v>51</v>
      </c>
      <c r="M122" s="79">
        <v>0.11</v>
      </c>
    </row>
    <row r="123" spans="2:13" ht="15.6" thickBot="1">
      <c r="B123" s="144" t="s">
        <v>89</v>
      </c>
      <c r="C123" s="10" t="s">
        <v>79</v>
      </c>
      <c r="D123" s="151">
        <v>0.19</v>
      </c>
      <c r="E123" s="146" t="s">
        <v>88</v>
      </c>
      <c r="F123" s="10" t="s">
        <v>77</v>
      </c>
      <c r="G123" s="151">
        <v>0.32</v>
      </c>
      <c r="H123" s="141" t="s">
        <v>87</v>
      </c>
      <c r="I123" s="142" t="s">
        <v>86</v>
      </c>
      <c r="J123" s="150">
        <v>0.56000000000000005</v>
      </c>
      <c r="K123" s="70" t="s">
        <v>85</v>
      </c>
      <c r="L123" s="71" t="s">
        <v>51</v>
      </c>
      <c r="M123" s="80">
        <v>0.18</v>
      </c>
    </row>
    <row r="124" spans="2:13" ht="15">
      <c r="B124" s="158" t="s">
        <v>84</v>
      </c>
      <c r="C124" s="159" t="s">
        <v>79</v>
      </c>
      <c r="D124" s="160">
        <v>0.08</v>
      </c>
      <c r="E124" s="146" t="s">
        <v>83</v>
      </c>
      <c r="F124" s="10" t="s">
        <v>77</v>
      </c>
      <c r="G124" s="151">
        <v>0.28999999999999998</v>
      </c>
      <c r="H124" s="138" t="s">
        <v>82</v>
      </c>
      <c r="I124" s="139" t="s">
        <v>75</v>
      </c>
      <c r="J124" s="149">
        <v>0.24</v>
      </c>
      <c r="K124" s="70" t="s">
        <v>81</v>
      </c>
      <c r="L124" s="71" t="s">
        <v>51</v>
      </c>
      <c r="M124" s="80">
        <v>0.14000000000000001</v>
      </c>
    </row>
    <row r="125" spans="2:13" ht="15.6" thickBot="1">
      <c r="B125" s="147" t="s">
        <v>80</v>
      </c>
      <c r="C125" s="142" t="s">
        <v>79</v>
      </c>
      <c r="D125" s="150">
        <v>0.39</v>
      </c>
      <c r="E125" s="141" t="s">
        <v>78</v>
      </c>
      <c r="F125" s="142" t="s">
        <v>77</v>
      </c>
      <c r="G125" s="150">
        <v>0.08</v>
      </c>
      <c r="H125" s="141" t="s">
        <v>76</v>
      </c>
      <c r="I125" s="142" t="s">
        <v>75</v>
      </c>
      <c r="J125" s="150">
        <v>0.76</v>
      </c>
      <c r="K125" s="73" t="s">
        <v>74</v>
      </c>
      <c r="L125" s="74" t="s">
        <v>51</v>
      </c>
      <c r="M125" s="81">
        <v>0.19</v>
      </c>
    </row>
    <row r="126" spans="2:13" ht="15">
      <c r="B126" s="148" t="s">
        <v>73</v>
      </c>
      <c r="C126" s="139" t="s">
        <v>62</v>
      </c>
      <c r="D126" s="152">
        <v>0.35</v>
      </c>
      <c r="E126" s="138" t="s">
        <v>72</v>
      </c>
      <c r="F126" s="139" t="s">
        <v>55</v>
      </c>
      <c r="G126" s="149">
        <v>0.26</v>
      </c>
      <c r="H126" s="138" t="s">
        <v>71</v>
      </c>
      <c r="I126" s="139" t="s">
        <v>66</v>
      </c>
      <c r="J126" s="149">
        <v>0.45</v>
      </c>
      <c r="K126" s="58" t="s">
        <v>70</v>
      </c>
      <c r="L126" s="59" t="s">
        <v>64</v>
      </c>
      <c r="M126" s="76">
        <v>0.15</v>
      </c>
    </row>
    <row r="127" spans="2:13" ht="15.6" thickBot="1">
      <c r="B127" s="144" t="s">
        <v>69</v>
      </c>
      <c r="C127" s="10" t="s">
        <v>62</v>
      </c>
      <c r="D127" s="153">
        <v>0.51</v>
      </c>
      <c r="E127" s="146" t="s">
        <v>68</v>
      </c>
      <c r="F127" s="10" t="s">
        <v>55</v>
      </c>
      <c r="G127" s="151">
        <v>0.37</v>
      </c>
      <c r="H127" s="141" t="s">
        <v>67</v>
      </c>
      <c r="I127" s="142" t="s">
        <v>66</v>
      </c>
      <c r="J127" s="150">
        <v>0.55000000000000004</v>
      </c>
      <c r="K127" s="64" t="s">
        <v>65</v>
      </c>
      <c r="L127" s="65" t="s">
        <v>64</v>
      </c>
      <c r="M127" s="78">
        <v>0.22</v>
      </c>
    </row>
    <row r="128" spans="2:13" ht="15.6" thickBot="1">
      <c r="B128" s="147" t="s">
        <v>63</v>
      </c>
      <c r="C128" s="142" t="s">
        <v>62</v>
      </c>
      <c r="D128" s="154">
        <v>0.14000000000000001</v>
      </c>
      <c r="E128" s="146" t="s">
        <v>61</v>
      </c>
      <c r="F128" s="10" t="s">
        <v>55</v>
      </c>
      <c r="G128" s="151">
        <v>0.28999999999999998</v>
      </c>
      <c r="H128" s="138" t="s">
        <v>60</v>
      </c>
      <c r="I128" s="139" t="s">
        <v>53</v>
      </c>
      <c r="J128" s="149">
        <v>0.39</v>
      </c>
      <c r="K128" s="67" t="s">
        <v>59</v>
      </c>
      <c r="L128" s="68" t="s">
        <v>51</v>
      </c>
      <c r="M128" s="79">
        <v>0.19</v>
      </c>
    </row>
    <row r="129" spans="2:13" ht="15.6" thickBot="1">
      <c r="B129" s="144" t="s">
        <v>58</v>
      </c>
      <c r="C129" s="10" t="s">
        <v>57</v>
      </c>
      <c r="D129" s="153">
        <v>1</v>
      </c>
      <c r="E129" s="141" t="s">
        <v>56</v>
      </c>
      <c r="F129" s="142" t="s">
        <v>55</v>
      </c>
      <c r="G129" s="150">
        <v>0.08</v>
      </c>
      <c r="H129" s="141" t="s">
        <v>54</v>
      </c>
      <c r="I129" s="142" t="s">
        <v>53</v>
      </c>
      <c r="J129" s="150">
        <v>0.61</v>
      </c>
      <c r="K129" s="73" t="s">
        <v>52</v>
      </c>
      <c r="L129" s="74" t="s">
        <v>51</v>
      </c>
      <c r="M129" s="81">
        <v>0.19</v>
      </c>
    </row>
    <row r="130" spans="2:13" ht="15">
      <c r="B130" s="148" t="s">
        <v>50</v>
      </c>
      <c r="C130" s="139" t="s">
        <v>36</v>
      </c>
      <c r="D130" s="149">
        <v>0.18</v>
      </c>
      <c r="E130" s="138" t="s">
        <v>49</v>
      </c>
      <c r="F130" s="139" t="s">
        <v>34</v>
      </c>
      <c r="G130" s="149">
        <v>0.32</v>
      </c>
      <c r="H130" s="138" t="s">
        <v>48</v>
      </c>
      <c r="I130" s="139" t="s">
        <v>43</v>
      </c>
      <c r="J130" s="149">
        <v>0.47</v>
      </c>
      <c r="K130" s="138" t="s">
        <v>47</v>
      </c>
      <c r="L130" s="139" t="s">
        <v>30</v>
      </c>
      <c r="M130" s="149">
        <v>0.2</v>
      </c>
    </row>
    <row r="131" spans="2:13" ht="15.6" thickBot="1">
      <c r="B131" s="144" t="s">
        <v>46</v>
      </c>
      <c r="C131" s="10" t="s">
        <v>36</v>
      </c>
      <c r="D131" s="151">
        <v>0.24</v>
      </c>
      <c r="E131" s="146" t="s">
        <v>45</v>
      </c>
      <c r="F131" s="10" t="s">
        <v>34</v>
      </c>
      <c r="G131" s="151">
        <v>0.37</v>
      </c>
      <c r="H131" s="141" t="s">
        <v>44</v>
      </c>
      <c r="I131" s="142" t="s">
        <v>43</v>
      </c>
      <c r="J131" s="150">
        <v>0.53</v>
      </c>
      <c r="K131" s="146" t="s">
        <v>42</v>
      </c>
      <c r="L131" s="10" t="s">
        <v>30</v>
      </c>
      <c r="M131" s="151">
        <v>0.34</v>
      </c>
    </row>
    <row r="132" spans="2:13" ht="15">
      <c r="B132" s="144" t="s">
        <v>41</v>
      </c>
      <c r="C132" s="10" t="s">
        <v>36</v>
      </c>
      <c r="D132" s="151">
        <v>0.12</v>
      </c>
      <c r="E132" s="146" t="s">
        <v>40</v>
      </c>
      <c r="F132" s="10" t="s">
        <v>34</v>
      </c>
      <c r="G132" s="151">
        <v>0.23</v>
      </c>
      <c r="H132" s="138" t="s">
        <v>39</v>
      </c>
      <c r="I132" s="139" t="s">
        <v>32</v>
      </c>
      <c r="J132" s="149">
        <v>0.41</v>
      </c>
      <c r="K132" s="146" t="s">
        <v>38</v>
      </c>
      <c r="L132" s="10" t="s">
        <v>30</v>
      </c>
      <c r="M132" s="151">
        <v>0.25</v>
      </c>
    </row>
    <row r="133" spans="2:13" ht="15.6" thickBot="1">
      <c r="B133" s="147" t="s">
        <v>37</v>
      </c>
      <c r="C133" s="142" t="s">
        <v>36</v>
      </c>
      <c r="D133" s="150">
        <v>0.46</v>
      </c>
      <c r="E133" s="141" t="s">
        <v>35</v>
      </c>
      <c r="F133" s="142" t="s">
        <v>34</v>
      </c>
      <c r="G133" s="150">
        <v>7.0000000000000007E-2</v>
      </c>
      <c r="H133" s="141" t="s">
        <v>33</v>
      </c>
      <c r="I133" s="142" t="s">
        <v>32</v>
      </c>
      <c r="J133" s="150">
        <v>0.59</v>
      </c>
      <c r="K133" s="141" t="s">
        <v>31</v>
      </c>
      <c r="L133" s="142" t="s">
        <v>30</v>
      </c>
      <c r="M133" s="150">
        <v>0.21</v>
      </c>
    </row>
    <row r="134" spans="2:13">
      <c r="D134" s="135"/>
      <c r="G134" s="135"/>
      <c r="J134" s="135"/>
      <c r="M134" s="135"/>
    </row>
    <row r="135" spans="2:13">
      <c r="D135" s="135"/>
      <c r="G135" s="135"/>
      <c r="J135" s="135"/>
      <c r="M135" s="135"/>
    </row>
    <row r="136" spans="2:13">
      <c r="B136" s="113" t="s">
        <v>154</v>
      </c>
      <c r="D136" s="135"/>
      <c r="E136" s="113" t="s">
        <v>141</v>
      </c>
      <c r="G136" s="135"/>
      <c r="J136" s="135"/>
      <c r="M136" s="135"/>
    </row>
    <row r="137" spans="2:13">
      <c r="D137" s="135"/>
      <c r="E137" s="113" t="s">
        <v>142</v>
      </c>
      <c r="G137" s="135"/>
      <c r="J137" s="135"/>
      <c r="M137" s="135"/>
    </row>
    <row r="138" spans="2:13" ht="15" thickBot="1">
      <c r="D138" s="135"/>
      <c r="G138" s="135"/>
      <c r="J138" s="135"/>
      <c r="M138" s="135"/>
    </row>
    <row r="139" spans="2:13" ht="15">
      <c r="B139" s="148" t="s">
        <v>114</v>
      </c>
      <c r="C139" s="139" t="s">
        <v>109</v>
      </c>
      <c r="D139" s="149">
        <v>0.46413426987829681</v>
      </c>
      <c r="E139" s="58" t="s">
        <v>113</v>
      </c>
      <c r="F139" s="59" t="s">
        <v>64</v>
      </c>
      <c r="G139" s="76">
        <v>0.18758584014344437</v>
      </c>
      <c r="H139" s="138" t="s">
        <v>112</v>
      </c>
      <c r="I139" s="139" t="s">
        <v>106</v>
      </c>
      <c r="J139" s="149">
        <v>0.44333810926692102</v>
      </c>
      <c r="K139" s="138" t="s">
        <v>111</v>
      </c>
      <c r="L139" s="139" t="s">
        <v>104</v>
      </c>
      <c r="M139" s="149">
        <v>0.45615733050366836</v>
      </c>
    </row>
    <row r="140" spans="2:13" ht="15.6" thickBot="1">
      <c r="B140" s="147" t="s">
        <v>110</v>
      </c>
      <c r="C140" s="142" t="s">
        <v>109</v>
      </c>
      <c r="D140" s="150">
        <v>0.53586573012170324</v>
      </c>
      <c r="E140" s="61" t="s">
        <v>108</v>
      </c>
      <c r="F140" s="62" t="s">
        <v>64</v>
      </c>
      <c r="G140" s="77">
        <v>0.21795953165920925</v>
      </c>
      <c r="H140" s="141" t="s">
        <v>107</v>
      </c>
      <c r="I140" s="142" t="s">
        <v>106</v>
      </c>
      <c r="J140" s="150">
        <v>0.55666189073307892</v>
      </c>
      <c r="K140" s="141" t="s">
        <v>105</v>
      </c>
      <c r="L140" s="142" t="s">
        <v>104</v>
      </c>
      <c r="M140" s="150">
        <v>0.54384266949633164</v>
      </c>
    </row>
    <row r="141" spans="2:13" ht="15">
      <c r="B141" s="148" t="s">
        <v>103</v>
      </c>
      <c r="C141" s="139" t="s">
        <v>79</v>
      </c>
      <c r="D141" s="149">
        <v>7.6567645584362853E-2</v>
      </c>
      <c r="E141" s="61" t="s">
        <v>102</v>
      </c>
      <c r="F141" s="62" t="s">
        <v>64</v>
      </c>
      <c r="G141" s="77">
        <v>0.15051714801827132</v>
      </c>
      <c r="H141" s="10" t="s">
        <v>101</v>
      </c>
      <c r="I141" s="10" t="s">
        <v>96</v>
      </c>
      <c r="J141" s="153"/>
      <c r="K141" s="10" t="s">
        <v>100</v>
      </c>
      <c r="L141" s="10" t="s">
        <v>96</v>
      </c>
      <c r="M141" s="151"/>
    </row>
    <row r="142" spans="2:13" ht="15.6" thickBot="1">
      <c r="B142" s="144" t="s">
        <v>99</v>
      </c>
      <c r="C142" s="10" t="s">
        <v>79</v>
      </c>
      <c r="D142" s="151">
        <v>0.1290578537068707</v>
      </c>
      <c r="E142" s="64" t="s">
        <v>98</v>
      </c>
      <c r="F142" s="65" t="s">
        <v>64</v>
      </c>
      <c r="G142" s="78">
        <v>5.4397713718839079E-2</v>
      </c>
      <c r="H142" s="10" t="s">
        <v>97</v>
      </c>
      <c r="I142" s="10" t="s">
        <v>96</v>
      </c>
      <c r="J142" s="153"/>
      <c r="K142" s="10" t="s">
        <v>95</v>
      </c>
      <c r="L142" s="10" t="s">
        <v>94</v>
      </c>
      <c r="M142" s="151"/>
    </row>
    <row r="143" spans="2:13" ht="15">
      <c r="B143" s="144" t="s">
        <v>93</v>
      </c>
      <c r="C143" s="10" t="s">
        <v>79</v>
      </c>
      <c r="D143" s="151">
        <v>0.13171591206484023</v>
      </c>
      <c r="E143" s="138" t="s">
        <v>92</v>
      </c>
      <c r="F143" s="139" t="s">
        <v>77</v>
      </c>
      <c r="G143" s="149">
        <v>0.2867313296570278</v>
      </c>
      <c r="H143" s="138" t="s">
        <v>91</v>
      </c>
      <c r="I143" s="139" t="s">
        <v>86</v>
      </c>
      <c r="J143" s="149">
        <v>0.41851521284336912</v>
      </c>
      <c r="K143" s="67" t="s">
        <v>90</v>
      </c>
      <c r="L143" s="68" t="s">
        <v>51</v>
      </c>
      <c r="M143" s="79">
        <v>8.0107528048201038E-2</v>
      </c>
    </row>
    <row r="144" spans="2:13" ht="15.6" thickBot="1">
      <c r="B144" s="144" t="s">
        <v>89</v>
      </c>
      <c r="C144" s="10" t="s">
        <v>79</v>
      </c>
      <c r="D144" s="151">
        <v>0.1955768259144855</v>
      </c>
      <c r="E144" s="146" t="s">
        <v>88</v>
      </c>
      <c r="F144" s="10" t="s">
        <v>77</v>
      </c>
      <c r="G144" s="151">
        <v>0.32347039812885509</v>
      </c>
      <c r="H144" s="141" t="s">
        <v>87</v>
      </c>
      <c r="I144" s="142" t="s">
        <v>86</v>
      </c>
      <c r="J144" s="150">
        <v>0.58148478715663088</v>
      </c>
      <c r="K144" s="70" t="s">
        <v>85</v>
      </c>
      <c r="L144" s="71" t="s">
        <v>51</v>
      </c>
      <c r="M144" s="80">
        <v>0.18377662978978224</v>
      </c>
    </row>
    <row r="145" spans="2:13" ht="15">
      <c r="B145" s="144" t="s">
        <v>84</v>
      </c>
      <c r="C145" s="10" t="s">
        <v>79</v>
      </c>
      <c r="D145" s="151">
        <v>7.1380172313475598E-2</v>
      </c>
      <c r="E145" s="146" t="s">
        <v>83</v>
      </c>
      <c r="F145" s="10" t="s">
        <v>77</v>
      </c>
      <c r="G145" s="151">
        <v>0.27660252763761922</v>
      </c>
      <c r="H145" s="138" t="s">
        <v>82</v>
      </c>
      <c r="I145" s="139" t="s">
        <v>75</v>
      </c>
      <c r="J145" s="149">
        <v>0.26501675921017337</v>
      </c>
      <c r="K145" s="70" t="s">
        <v>81</v>
      </c>
      <c r="L145" s="71" t="s">
        <v>51</v>
      </c>
      <c r="M145" s="80">
        <v>0.1088124833207855</v>
      </c>
    </row>
    <row r="146" spans="2:13" ht="15.6" thickBot="1">
      <c r="B146" s="147" t="s">
        <v>80</v>
      </c>
      <c r="C146" s="142" t="s">
        <v>79</v>
      </c>
      <c r="D146" s="150">
        <v>0.39570159041596514</v>
      </c>
      <c r="E146" s="141" t="s">
        <v>78</v>
      </c>
      <c r="F146" s="142" t="s">
        <v>77</v>
      </c>
      <c r="G146" s="150">
        <v>0.11319574457649788</v>
      </c>
      <c r="H146" s="141" t="s">
        <v>76</v>
      </c>
      <c r="I146" s="142" t="s">
        <v>75</v>
      </c>
      <c r="J146" s="150">
        <v>0.73498324078982658</v>
      </c>
      <c r="K146" s="73" t="s">
        <v>74</v>
      </c>
      <c r="L146" s="74" t="s">
        <v>51</v>
      </c>
      <c r="M146" s="81">
        <v>0.20155434006721587</v>
      </c>
    </row>
    <row r="147" spans="2:13" ht="15">
      <c r="B147" s="148" t="s">
        <v>73</v>
      </c>
      <c r="C147" s="139" t="s">
        <v>62</v>
      </c>
      <c r="D147" s="152">
        <v>0.36107219301206106</v>
      </c>
      <c r="E147" s="138" t="s">
        <v>72</v>
      </c>
      <c r="F147" s="139" t="s">
        <v>55</v>
      </c>
      <c r="G147" s="149">
        <v>0.2467688440166039</v>
      </c>
      <c r="H147" s="138" t="s">
        <v>71</v>
      </c>
      <c r="I147" s="139" t="s">
        <v>66</v>
      </c>
      <c r="J147" s="149">
        <v>0.47036699074680283</v>
      </c>
      <c r="K147" s="58" t="s">
        <v>70</v>
      </c>
      <c r="L147" s="59" t="s">
        <v>64</v>
      </c>
      <c r="M147" s="76">
        <v>0.14960182300967595</v>
      </c>
    </row>
    <row r="148" spans="2:13" ht="15.6" thickBot="1">
      <c r="B148" s="144" t="s">
        <v>69</v>
      </c>
      <c r="C148" s="10" t="s">
        <v>62</v>
      </c>
      <c r="D148" s="153">
        <v>0.4698662895003286</v>
      </c>
      <c r="E148" s="146" t="s">
        <v>68</v>
      </c>
      <c r="F148" s="10" t="s">
        <v>55</v>
      </c>
      <c r="G148" s="151">
        <v>0.35523154074391966</v>
      </c>
      <c r="H148" s="141" t="s">
        <v>67</v>
      </c>
      <c r="I148" s="142" t="s">
        <v>66</v>
      </c>
      <c r="J148" s="150">
        <v>0.52963300925319712</v>
      </c>
      <c r="K148" s="64" t="s">
        <v>65</v>
      </c>
      <c r="L148" s="65" t="s">
        <v>64</v>
      </c>
      <c r="M148" s="78">
        <v>0.23993794345056002</v>
      </c>
    </row>
    <row r="149" spans="2:13" ht="15.6" thickBot="1">
      <c r="B149" s="147" t="s">
        <v>63</v>
      </c>
      <c r="C149" s="142" t="s">
        <v>62</v>
      </c>
      <c r="D149" s="154">
        <v>0.16906151748761036</v>
      </c>
      <c r="E149" s="146" t="s">
        <v>61</v>
      </c>
      <c r="F149" s="10" t="s">
        <v>55</v>
      </c>
      <c r="G149" s="151">
        <v>0.28418772983891855</v>
      </c>
      <c r="H149" s="138" t="s">
        <v>60</v>
      </c>
      <c r="I149" s="139" t="s">
        <v>53</v>
      </c>
      <c r="J149" s="149">
        <v>0.43404935110207155</v>
      </c>
      <c r="K149" s="67" t="s">
        <v>59</v>
      </c>
      <c r="L149" s="68" t="s">
        <v>51</v>
      </c>
      <c r="M149" s="79">
        <v>0.21465774794262568</v>
      </c>
    </row>
    <row r="150" spans="2:13" ht="15.6" thickBot="1">
      <c r="B150" s="144" t="s">
        <v>58</v>
      </c>
      <c r="C150" s="10" t="s">
        <v>57</v>
      </c>
      <c r="D150" s="153">
        <v>1</v>
      </c>
      <c r="E150" s="141" t="s">
        <v>56</v>
      </c>
      <c r="F150" s="142" t="s">
        <v>55</v>
      </c>
      <c r="G150" s="150">
        <v>0.11381188540055791</v>
      </c>
      <c r="H150" s="141" t="s">
        <v>54</v>
      </c>
      <c r="I150" s="142" t="s">
        <v>53</v>
      </c>
      <c r="J150" s="150">
        <v>0.56595064889792845</v>
      </c>
      <c r="K150" s="73" t="s">
        <v>52</v>
      </c>
      <c r="L150" s="74" t="s">
        <v>51</v>
      </c>
      <c r="M150" s="81">
        <v>0.21109127083138968</v>
      </c>
    </row>
    <row r="151" spans="2:13" ht="15">
      <c r="B151" s="148" t="s">
        <v>50</v>
      </c>
      <c r="C151" s="139" t="s">
        <v>36</v>
      </c>
      <c r="D151" s="149">
        <v>0.18177011180348712</v>
      </c>
      <c r="E151" s="138" t="s">
        <v>49</v>
      </c>
      <c r="F151" s="139" t="s">
        <v>34</v>
      </c>
      <c r="G151" s="149">
        <v>0.26592161421413735</v>
      </c>
      <c r="H151" s="138" t="s">
        <v>48</v>
      </c>
      <c r="I151" s="139" t="s">
        <v>43</v>
      </c>
      <c r="J151" s="149">
        <v>0.46454241919304268</v>
      </c>
      <c r="K151" s="138" t="s">
        <v>47</v>
      </c>
      <c r="L151" s="139" t="s">
        <v>30</v>
      </c>
      <c r="M151" s="149">
        <v>0.1630865131632947</v>
      </c>
    </row>
    <row r="152" spans="2:13" ht="15.6" thickBot="1">
      <c r="B152" s="144" t="s">
        <v>46</v>
      </c>
      <c r="C152" s="10" t="s">
        <v>36</v>
      </c>
      <c r="D152" s="151">
        <v>0.23830637956135173</v>
      </c>
      <c r="E152" s="146" t="s">
        <v>45</v>
      </c>
      <c r="F152" s="10" t="s">
        <v>34</v>
      </c>
      <c r="G152" s="151">
        <v>0.39978112134364696</v>
      </c>
      <c r="H152" s="141" t="s">
        <v>44</v>
      </c>
      <c r="I152" s="142" t="s">
        <v>43</v>
      </c>
      <c r="J152" s="150">
        <v>0.53545758080695727</v>
      </c>
      <c r="K152" s="146" t="s">
        <v>42</v>
      </c>
      <c r="L152" s="10" t="s">
        <v>30</v>
      </c>
      <c r="M152" s="151">
        <v>0.33710935809444503</v>
      </c>
    </row>
    <row r="153" spans="2:13" ht="15">
      <c r="B153" s="144" t="s">
        <v>41</v>
      </c>
      <c r="C153" s="10" t="s">
        <v>36</v>
      </c>
      <c r="D153" s="151">
        <v>0.11657741053350681</v>
      </c>
      <c r="E153" s="146" t="s">
        <v>40</v>
      </c>
      <c r="F153" s="10" t="s">
        <v>34</v>
      </c>
      <c r="G153" s="151">
        <v>0.22812126317162759</v>
      </c>
      <c r="H153" s="138" t="s">
        <v>39</v>
      </c>
      <c r="I153" s="139" t="s">
        <v>32</v>
      </c>
      <c r="J153" s="149">
        <v>0.42245266280361615</v>
      </c>
      <c r="K153" s="146" t="s">
        <v>38</v>
      </c>
      <c r="L153" s="10" t="s">
        <v>30</v>
      </c>
      <c r="M153" s="151">
        <v>0.24992165149690412</v>
      </c>
    </row>
    <row r="154" spans="2:13" ht="15.6" thickBot="1">
      <c r="B154" s="147" t="s">
        <v>37</v>
      </c>
      <c r="C154" s="142" t="s">
        <v>36</v>
      </c>
      <c r="D154" s="150">
        <v>0.46334609810165434</v>
      </c>
      <c r="E154" s="141" t="s">
        <v>35</v>
      </c>
      <c r="F154" s="142" t="s">
        <v>34</v>
      </c>
      <c r="G154" s="150">
        <v>0.10617600127058811</v>
      </c>
      <c r="H154" s="141" t="s">
        <v>33</v>
      </c>
      <c r="I154" s="142" t="s">
        <v>32</v>
      </c>
      <c r="J154" s="150">
        <v>0.57754733719638385</v>
      </c>
      <c r="K154" s="141" t="s">
        <v>31</v>
      </c>
      <c r="L154" s="142" t="s">
        <v>30</v>
      </c>
      <c r="M154" s="150">
        <v>0.24988247724535617</v>
      </c>
    </row>
    <row r="155" spans="2:13">
      <c r="D155" s="135"/>
      <c r="G155" s="135"/>
      <c r="J155" s="135"/>
      <c r="M155" s="135"/>
    </row>
    <row r="156" spans="2:13">
      <c r="D156" s="135"/>
      <c r="G156" s="135"/>
      <c r="J156" s="135"/>
      <c r="M156" s="135"/>
    </row>
    <row r="157" spans="2:13">
      <c r="B157" s="113" t="s">
        <v>154</v>
      </c>
      <c r="D157" s="135"/>
      <c r="E157" s="113" t="s">
        <v>143</v>
      </c>
      <c r="G157" s="135"/>
      <c r="J157" s="135"/>
      <c r="M157" s="135"/>
    </row>
    <row r="158" spans="2:13">
      <c r="D158" s="135"/>
      <c r="E158" s="113" t="s">
        <v>144</v>
      </c>
      <c r="G158" s="135"/>
      <c r="J158" s="135"/>
      <c r="M158" s="135"/>
    </row>
    <row r="159" spans="2:13" ht="15" thickBot="1">
      <c r="D159" s="135"/>
      <c r="G159" s="135"/>
      <c r="J159" s="135"/>
      <c r="M159" s="135"/>
    </row>
    <row r="160" spans="2:13" ht="15">
      <c r="B160" s="148" t="s">
        <v>114</v>
      </c>
      <c r="C160" s="139" t="s">
        <v>109</v>
      </c>
      <c r="D160" s="149">
        <v>0.44084850332918402</v>
      </c>
      <c r="E160" s="82" t="s">
        <v>113</v>
      </c>
      <c r="F160" s="83" t="s">
        <v>64</v>
      </c>
      <c r="G160" s="76">
        <v>0.19615820522507338</v>
      </c>
      <c r="H160" s="155" t="s">
        <v>112</v>
      </c>
      <c r="I160" s="152" t="s">
        <v>106</v>
      </c>
      <c r="J160" s="149">
        <v>0.43101566290110194</v>
      </c>
      <c r="K160" s="155" t="s">
        <v>111</v>
      </c>
      <c r="L160" s="152" t="s">
        <v>104</v>
      </c>
      <c r="M160" s="149">
        <v>0.48136765138621923</v>
      </c>
    </row>
    <row r="161" spans="2:13" ht="15.6" thickBot="1">
      <c r="B161" s="147" t="s">
        <v>110</v>
      </c>
      <c r="C161" s="142" t="s">
        <v>109</v>
      </c>
      <c r="D161" s="150">
        <v>0.55915149667081598</v>
      </c>
      <c r="E161" s="84" t="s">
        <v>108</v>
      </c>
      <c r="F161" s="85" t="s">
        <v>64</v>
      </c>
      <c r="G161" s="77">
        <v>0.21871258156019285</v>
      </c>
      <c r="H161" s="157" t="s">
        <v>107</v>
      </c>
      <c r="I161" s="154" t="s">
        <v>106</v>
      </c>
      <c r="J161" s="150">
        <v>0.56898433709889806</v>
      </c>
      <c r="K161" s="157" t="s">
        <v>105</v>
      </c>
      <c r="L161" s="154" t="s">
        <v>104</v>
      </c>
      <c r="M161" s="150">
        <v>0.51863234861378082</v>
      </c>
    </row>
    <row r="162" spans="2:13" ht="15">
      <c r="B162" s="148" t="s">
        <v>103</v>
      </c>
      <c r="C162" s="139" t="s">
        <v>79</v>
      </c>
      <c r="D162" s="149">
        <v>6.6401569674405136E-2</v>
      </c>
      <c r="E162" s="84" t="s">
        <v>102</v>
      </c>
      <c r="F162" s="85" t="s">
        <v>64</v>
      </c>
      <c r="G162" s="77">
        <v>0.14274061950036671</v>
      </c>
      <c r="H162" s="153" t="s">
        <v>101</v>
      </c>
      <c r="I162" s="153" t="s">
        <v>96</v>
      </c>
      <c r="J162" s="153"/>
      <c r="K162" s="153" t="s">
        <v>100</v>
      </c>
      <c r="L162" s="153" t="s">
        <v>96</v>
      </c>
      <c r="M162" s="151"/>
    </row>
    <row r="163" spans="2:13" ht="15.6" thickBot="1">
      <c r="B163" s="144" t="s">
        <v>99</v>
      </c>
      <c r="C163" s="10" t="s">
        <v>79</v>
      </c>
      <c r="D163" s="151">
        <v>0.13254903222174869</v>
      </c>
      <c r="E163" s="86" t="s">
        <v>98</v>
      </c>
      <c r="F163" s="87" t="s">
        <v>64</v>
      </c>
      <c r="G163" s="78">
        <v>5.1134121972230995E-2</v>
      </c>
      <c r="H163" s="153" t="s">
        <v>97</v>
      </c>
      <c r="I163" s="153" t="s">
        <v>96</v>
      </c>
      <c r="J163" s="153"/>
      <c r="K163" s="153" t="s">
        <v>95</v>
      </c>
      <c r="L163" s="153" t="s">
        <v>94</v>
      </c>
      <c r="M163" s="151"/>
    </row>
    <row r="164" spans="2:13" ht="15">
      <c r="B164" s="144" t="s">
        <v>93</v>
      </c>
      <c r="C164" s="10" t="s">
        <v>79</v>
      </c>
      <c r="D164" s="151">
        <v>0.13258481629502158</v>
      </c>
      <c r="E164" s="155" t="s">
        <v>92</v>
      </c>
      <c r="F164" s="152" t="s">
        <v>77</v>
      </c>
      <c r="G164" s="149">
        <v>0.30598689647071126</v>
      </c>
      <c r="H164" s="155" t="s">
        <v>91</v>
      </c>
      <c r="I164" s="152" t="s">
        <v>86</v>
      </c>
      <c r="J164" s="149">
        <v>0.40963720977017365</v>
      </c>
      <c r="K164" s="88" t="s">
        <v>90</v>
      </c>
      <c r="L164" s="89" t="s">
        <v>51</v>
      </c>
      <c r="M164" s="79">
        <v>8.4859106280389549E-2</v>
      </c>
    </row>
    <row r="165" spans="2:13" ht="15.6" thickBot="1">
      <c r="B165" s="144" t="s">
        <v>89</v>
      </c>
      <c r="C165" s="10" t="s">
        <v>79</v>
      </c>
      <c r="D165" s="151">
        <v>0.19903101554395813</v>
      </c>
      <c r="E165" s="156" t="s">
        <v>88</v>
      </c>
      <c r="F165" s="153" t="s">
        <v>77</v>
      </c>
      <c r="G165" s="151">
        <v>0.30342770889224319</v>
      </c>
      <c r="H165" s="157" t="s">
        <v>87</v>
      </c>
      <c r="I165" s="154" t="s">
        <v>86</v>
      </c>
      <c r="J165" s="150">
        <v>0.5903627902298263</v>
      </c>
      <c r="K165" s="90" t="s">
        <v>85</v>
      </c>
      <c r="L165" s="91" t="s">
        <v>51</v>
      </c>
      <c r="M165" s="80">
        <v>0.16975515472486585</v>
      </c>
    </row>
    <row r="166" spans="2:13" ht="15">
      <c r="B166" s="144" t="s">
        <v>84</v>
      </c>
      <c r="C166" s="10" t="s">
        <v>79</v>
      </c>
      <c r="D166" s="151">
        <v>7.9622377509910983E-2</v>
      </c>
      <c r="E166" s="156" t="s">
        <v>83</v>
      </c>
      <c r="F166" s="153" t="s">
        <v>77</v>
      </c>
      <c r="G166" s="151">
        <v>0.28770116511275295</v>
      </c>
      <c r="H166" s="155" t="s">
        <v>82</v>
      </c>
      <c r="I166" s="152" t="s">
        <v>75</v>
      </c>
      <c r="J166" s="149">
        <v>0.25965663336396261</v>
      </c>
      <c r="K166" s="90" t="s">
        <v>81</v>
      </c>
      <c r="L166" s="91" t="s">
        <v>51</v>
      </c>
      <c r="M166" s="80">
        <v>0.11925817179140681</v>
      </c>
    </row>
    <row r="167" spans="2:13" ht="15.6" thickBot="1">
      <c r="B167" s="147" t="s">
        <v>80</v>
      </c>
      <c r="C167" s="142" t="s">
        <v>79</v>
      </c>
      <c r="D167" s="150">
        <v>0.38981118875495552</v>
      </c>
      <c r="E167" s="157" t="s">
        <v>78</v>
      </c>
      <c r="F167" s="154" t="s">
        <v>77</v>
      </c>
      <c r="G167" s="150">
        <v>0.10288422952429259</v>
      </c>
      <c r="H167" s="157" t="s">
        <v>76</v>
      </c>
      <c r="I167" s="154" t="s">
        <v>75</v>
      </c>
      <c r="J167" s="150">
        <v>0.74034336663603739</v>
      </c>
      <c r="K167" s="92" t="s">
        <v>74</v>
      </c>
      <c r="L167" s="93" t="s">
        <v>51</v>
      </c>
      <c r="M167" s="81">
        <v>0.18532849341727578</v>
      </c>
    </row>
    <row r="168" spans="2:13" ht="15">
      <c r="B168" s="148" t="s">
        <v>73</v>
      </c>
      <c r="C168" s="139" t="s">
        <v>62</v>
      </c>
      <c r="D168" s="152">
        <v>0.34016151678436241</v>
      </c>
      <c r="E168" s="155" t="s">
        <v>72</v>
      </c>
      <c r="F168" s="152" t="s">
        <v>55</v>
      </c>
      <c r="G168" s="149">
        <v>0.25195240383494599</v>
      </c>
      <c r="H168" s="155" t="s">
        <v>71</v>
      </c>
      <c r="I168" s="152" t="s">
        <v>66</v>
      </c>
      <c r="J168" s="149">
        <v>0.43370738331784719</v>
      </c>
      <c r="K168" s="82" t="s">
        <v>70</v>
      </c>
      <c r="L168" s="83" t="s">
        <v>64</v>
      </c>
      <c r="M168" s="76">
        <v>0.15334621516868127</v>
      </c>
    </row>
    <row r="169" spans="2:13" ht="15.6" thickBot="1">
      <c r="B169" s="144" t="s">
        <v>69</v>
      </c>
      <c r="C169" s="10" t="s">
        <v>62</v>
      </c>
      <c r="D169" s="153">
        <v>0.49730670266735955</v>
      </c>
      <c r="E169" s="156" t="s">
        <v>68</v>
      </c>
      <c r="F169" s="153" t="s">
        <v>55</v>
      </c>
      <c r="G169" s="151">
        <v>0.34977075000131602</v>
      </c>
      <c r="H169" s="157" t="s">
        <v>67</v>
      </c>
      <c r="I169" s="154" t="s">
        <v>66</v>
      </c>
      <c r="J169" s="150">
        <v>0.56629261668215281</v>
      </c>
      <c r="K169" s="86" t="s">
        <v>65</v>
      </c>
      <c r="L169" s="87" t="s">
        <v>64</v>
      </c>
      <c r="M169" s="78">
        <v>0.2379082565734548</v>
      </c>
    </row>
    <row r="170" spans="2:13" ht="15.6" thickBot="1">
      <c r="B170" s="147" t="s">
        <v>63</v>
      </c>
      <c r="C170" s="142" t="s">
        <v>62</v>
      </c>
      <c r="D170" s="154">
        <v>0.16253178054827808</v>
      </c>
      <c r="E170" s="156" t="s">
        <v>61</v>
      </c>
      <c r="F170" s="153" t="s">
        <v>55</v>
      </c>
      <c r="G170" s="151">
        <v>0.29436421759836845</v>
      </c>
      <c r="H170" s="155" t="s">
        <v>60</v>
      </c>
      <c r="I170" s="152" t="s">
        <v>53</v>
      </c>
      <c r="J170" s="149">
        <v>0.39451633280581777</v>
      </c>
      <c r="K170" s="88" t="s">
        <v>59</v>
      </c>
      <c r="L170" s="89" t="s">
        <v>51</v>
      </c>
      <c r="M170" s="79">
        <v>0.21953619851832368</v>
      </c>
    </row>
    <row r="171" spans="2:13" ht="15.6" thickBot="1">
      <c r="B171" s="144" t="s">
        <v>58</v>
      </c>
      <c r="C171" s="10" t="s">
        <v>57</v>
      </c>
      <c r="D171" s="153">
        <v>1</v>
      </c>
      <c r="E171" s="157" t="s">
        <v>56</v>
      </c>
      <c r="F171" s="154" t="s">
        <v>55</v>
      </c>
      <c r="G171" s="150">
        <v>0.10391262856536952</v>
      </c>
      <c r="H171" s="157" t="s">
        <v>54</v>
      </c>
      <c r="I171" s="154" t="s">
        <v>53</v>
      </c>
      <c r="J171" s="150">
        <v>0.60548366719418223</v>
      </c>
      <c r="K171" s="92" t="s">
        <v>52</v>
      </c>
      <c r="L171" s="93" t="s">
        <v>51</v>
      </c>
      <c r="M171" s="81">
        <v>0.22126287526773833</v>
      </c>
    </row>
    <row r="172" spans="2:13" ht="15">
      <c r="B172" s="148" t="s">
        <v>50</v>
      </c>
      <c r="C172" s="139" t="s">
        <v>36</v>
      </c>
      <c r="D172" s="149">
        <v>0.17279678910676299</v>
      </c>
      <c r="E172" s="155" t="s">
        <v>49</v>
      </c>
      <c r="F172" s="152" t="s">
        <v>34</v>
      </c>
      <c r="G172" s="149">
        <v>0.29322171125459601</v>
      </c>
      <c r="H172" s="155" t="s">
        <v>48</v>
      </c>
      <c r="I172" s="152" t="s">
        <v>43</v>
      </c>
      <c r="J172" s="149">
        <v>0.44648923803240942</v>
      </c>
      <c r="K172" s="155" t="s">
        <v>47</v>
      </c>
      <c r="L172" s="152" t="s">
        <v>30</v>
      </c>
      <c r="M172" s="149">
        <v>0.17709342097454978</v>
      </c>
    </row>
    <row r="173" spans="2:13" ht="15.6" thickBot="1">
      <c r="B173" s="144" t="s">
        <v>46</v>
      </c>
      <c r="C173" s="10" t="s">
        <v>36</v>
      </c>
      <c r="D173" s="151">
        <v>0.2487297015522652</v>
      </c>
      <c r="E173" s="156" t="s">
        <v>45</v>
      </c>
      <c r="F173" s="153" t="s">
        <v>34</v>
      </c>
      <c r="G173" s="151">
        <v>0.38086407000641265</v>
      </c>
      <c r="H173" s="157" t="s">
        <v>44</v>
      </c>
      <c r="I173" s="154" t="s">
        <v>43</v>
      </c>
      <c r="J173" s="150">
        <v>0.55351076196759053</v>
      </c>
      <c r="K173" s="156" t="s">
        <v>42</v>
      </c>
      <c r="L173" s="153" t="s">
        <v>30</v>
      </c>
      <c r="M173" s="151">
        <v>0.3283193416302933</v>
      </c>
    </row>
    <row r="174" spans="2:13" ht="15">
      <c r="B174" s="144" t="s">
        <v>41</v>
      </c>
      <c r="C174" s="10" t="s">
        <v>36</v>
      </c>
      <c r="D174" s="151">
        <v>0.12027225194296426</v>
      </c>
      <c r="E174" s="156" t="s">
        <v>40</v>
      </c>
      <c r="F174" s="153" t="s">
        <v>34</v>
      </c>
      <c r="G174" s="151">
        <v>0.23209865191322282</v>
      </c>
      <c r="H174" s="155" t="s">
        <v>39</v>
      </c>
      <c r="I174" s="152" t="s">
        <v>32</v>
      </c>
      <c r="J174" s="149">
        <v>0.40646012408285054</v>
      </c>
      <c r="K174" s="156" t="s">
        <v>38</v>
      </c>
      <c r="L174" s="153" t="s">
        <v>30</v>
      </c>
      <c r="M174" s="151">
        <v>0.25968129471968404</v>
      </c>
    </row>
    <row r="175" spans="2:13" ht="15.6" thickBot="1">
      <c r="B175" s="147" t="s">
        <v>37</v>
      </c>
      <c r="C175" s="142" t="s">
        <v>36</v>
      </c>
      <c r="D175" s="150">
        <v>0.45820125739800754</v>
      </c>
      <c r="E175" s="157" t="s">
        <v>35</v>
      </c>
      <c r="F175" s="154" t="s">
        <v>34</v>
      </c>
      <c r="G175" s="150">
        <v>9.3815566825768526E-2</v>
      </c>
      <c r="H175" s="157" t="s">
        <v>33</v>
      </c>
      <c r="I175" s="154" t="s">
        <v>32</v>
      </c>
      <c r="J175" s="150">
        <v>0.59353987591714952</v>
      </c>
      <c r="K175" s="157" t="s">
        <v>31</v>
      </c>
      <c r="L175" s="154" t="s">
        <v>30</v>
      </c>
      <c r="M175" s="150">
        <v>0.23490594267547288</v>
      </c>
    </row>
    <row r="176" spans="2:13">
      <c r="D176" s="135"/>
      <c r="G176" s="135"/>
      <c r="J176" s="135"/>
      <c r="M176" s="135"/>
    </row>
    <row r="177" spans="2:13">
      <c r="D177" s="135"/>
      <c r="G177" s="135"/>
      <c r="J177" s="135"/>
      <c r="M177" s="135"/>
    </row>
    <row r="178" spans="2:13">
      <c r="B178" s="113" t="s">
        <v>154</v>
      </c>
      <c r="D178" s="135"/>
      <c r="E178" s="113" t="s">
        <v>145</v>
      </c>
      <c r="G178" s="137"/>
      <c r="H178" s="137"/>
      <c r="I178" s="137"/>
      <c r="J178" s="135"/>
      <c r="M178" s="135"/>
    </row>
    <row r="179" spans="2:13">
      <c r="D179" s="135"/>
      <c r="G179" s="135"/>
      <c r="J179" s="135"/>
      <c r="M179" s="135"/>
    </row>
    <row r="180" spans="2:13" ht="15" thickBot="1">
      <c r="D180" s="135"/>
      <c r="G180" s="135"/>
      <c r="J180" s="135"/>
      <c r="M180" s="135"/>
    </row>
    <row r="181" spans="2:13" ht="15">
      <c r="B181" s="148" t="s">
        <v>114</v>
      </c>
      <c r="C181" s="139" t="s">
        <v>109</v>
      </c>
      <c r="D181" s="140">
        <v>0.66881827209533262</v>
      </c>
      <c r="E181" s="58" t="s">
        <v>113</v>
      </c>
      <c r="F181" s="59" t="s">
        <v>64</v>
      </c>
      <c r="G181" s="60">
        <v>0.18240778273206323</v>
      </c>
      <c r="H181" s="138" t="s">
        <v>112</v>
      </c>
      <c r="I181" s="139" t="s">
        <v>106</v>
      </c>
      <c r="J181" s="140">
        <v>0.55928571428571427</v>
      </c>
      <c r="K181" s="138" t="s">
        <v>111</v>
      </c>
      <c r="L181" s="139" t="s">
        <v>104</v>
      </c>
      <c r="M181" s="140">
        <v>0.60491493383742911</v>
      </c>
    </row>
    <row r="182" spans="2:13" ht="15.6" thickBot="1">
      <c r="B182" s="147" t="s">
        <v>110</v>
      </c>
      <c r="C182" s="142" t="s">
        <v>109</v>
      </c>
      <c r="D182" s="143">
        <v>0.33118172790466732</v>
      </c>
      <c r="E182" s="61" t="s">
        <v>108</v>
      </c>
      <c r="F182" s="62" t="s">
        <v>64</v>
      </c>
      <c r="G182" s="63">
        <v>0.2030806647750304</v>
      </c>
      <c r="H182" s="141" t="s">
        <v>107</v>
      </c>
      <c r="I182" s="142" t="s">
        <v>106</v>
      </c>
      <c r="J182" s="143">
        <v>0.44071428571428573</v>
      </c>
      <c r="K182" s="141" t="s">
        <v>105</v>
      </c>
      <c r="L182" s="142" t="s">
        <v>104</v>
      </c>
      <c r="M182" s="143">
        <v>0.39508506616257089</v>
      </c>
    </row>
    <row r="183" spans="2:13" ht="15">
      <c r="B183" s="148" t="s">
        <v>103</v>
      </c>
      <c r="C183" s="139" t="s">
        <v>79</v>
      </c>
      <c r="D183" s="140">
        <v>0.1563819095477387</v>
      </c>
      <c r="E183" s="61" t="s">
        <v>102</v>
      </c>
      <c r="F183" s="62" t="s">
        <v>64</v>
      </c>
      <c r="G183" s="63">
        <v>7.2963113092825299E-2</v>
      </c>
      <c r="H183" s="10" t="s">
        <v>101</v>
      </c>
      <c r="I183" s="10" t="s">
        <v>96</v>
      </c>
      <c r="J183" s="10">
        <v>0</v>
      </c>
      <c r="K183" s="10" t="s">
        <v>100</v>
      </c>
      <c r="L183" s="10" t="s">
        <v>96</v>
      </c>
      <c r="M183" s="145">
        <v>0</v>
      </c>
    </row>
    <row r="184" spans="2:13" ht="15.6" thickBot="1">
      <c r="B184" s="144" t="s">
        <v>99</v>
      </c>
      <c r="C184" s="10" t="s">
        <v>79</v>
      </c>
      <c r="D184" s="145">
        <v>0.18974874371859296</v>
      </c>
      <c r="E184" s="64" t="s">
        <v>98</v>
      </c>
      <c r="F184" s="65" t="s">
        <v>64</v>
      </c>
      <c r="G184" s="66">
        <v>0.12728009728415079</v>
      </c>
      <c r="H184" s="10" t="s">
        <v>97</v>
      </c>
      <c r="I184" s="10" t="s">
        <v>96</v>
      </c>
      <c r="J184" s="10">
        <v>0</v>
      </c>
      <c r="K184" s="10" t="s">
        <v>95</v>
      </c>
      <c r="L184" s="10" t="s">
        <v>94</v>
      </c>
      <c r="M184" s="145">
        <v>0</v>
      </c>
    </row>
    <row r="185" spans="2:13" ht="15">
      <c r="B185" s="144" t="s">
        <v>93</v>
      </c>
      <c r="C185" s="10" t="s">
        <v>79</v>
      </c>
      <c r="D185" s="145">
        <v>0.10331658291457287</v>
      </c>
      <c r="E185" s="138" t="s">
        <v>92</v>
      </c>
      <c r="F185" s="139" t="s">
        <v>77</v>
      </c>
      <c r="G185" s="140">
        <v>0.15688949522510232</v>
      </c>
      <c r="H185" s="138" t="s">
        <v>91</v>
      </c>
      <c r="I185" s="139" t="s">
        <v>86</v>
      </c>
      <c r="J185" s="140">
        <v>0.4697309417040359</v>
      </c>
      <c r="K185" s="67" t="s">
        <v>90</v>
      </c>
      <c r="L185" s="68" t="s">
        <v>51</v>
      </c>
      <c r="M185" s="69">
        <v>0.20671140939597316</v>
      </c>
    </row>
    <row r="186" spans="2:13" ht="15.6" thickBot="1">
      <c r="B186" s="144" t="s">
        <v>89</v>
      </c>
      <c r="C186" s="10" t="s">
        <v>79</v>
      </c>
      <c r="D186" s="145">
        <v>0.27075376884422109</v>
      </c>
      <c r="E186" s="146" t="s">
        <v>88</v>
      </c>
      <c r="F186" s="10" t="s">
        <v>77</v>
      </c>
      <c r="G186" s="145">
        <v>0.47203274215552526</v>
      </c>
      <c r="H186" s="141" t="s">
        <v>87</v>
      </c>
      <c r="I186" s="142" t="s">
        <v>86</v>
      </c>
      <c r="J186" s="143">
        <v>0.53026905829596416</v>
      </c>
      <c r="K186" s="70" t="s">
        <v>85</v>
      </c>
      <c r="L186" s="71" t="s">
        <v>51</v>
      </c>
      <c r="M186" s="72">
        <v>0.34765100671140942</v>
      </c>
    </row>
    <row r="187" spans="2:13" ht="15">
      <c r="B187" s="144" t="s">
        <v>84</v>
      </c>
      <c r="C187" s="10" t="s">
        <v>79</v>
      </c>
      <c r="D187" s="145">
        <v>8.5829145728643211E-2</v>
      </c>
      <c r="E187" s="146" t="s">
        <v>83</v>
      </c>
      <c r="F187" s="10" t="s">
        <v>77</v>
      </c>
      <c r="G187" s="145">
        <v>0.1477944520236471</v>
      </c>
      <c r="H187" s="138" t="s">
        <v>82</v>
      </c>
      <c r="I187" s="139" t="s">
        <v>75</v>
      </c>
      <c r="J187" s="140">
        <v>0.59084791386271873</v>
      </c>
      <c r="K187" s="70" t="s">
        <v>81</v>
      </c>
      <c r="L187" s="71" t="s">
        <v>51</v>
      </c>
      <c r="M187" s="72">
        <v>9.5749440715883663E-2</v>
      </c>
    </row>
    <row r="188" spans="2:13" ht="15.6" thickBot="1">
      <c r="B188" s="147" t="s">
        <v>80</v>
      </c>
      <c r="C188" s="142" t="s">
        <v>79</v>
      </c>
      <c r="D188" s="143">
        <v>0.19396984924623115</v>
      </c>
      <c r="E188" s="141" t="s">
        <v>78</v>
      </c>
      <c r="F188" s="142" t="s">
        <v>77</v>
      </c>
      <c r="G188" s="143">
        <v>0.22328331059572534</v>
      </c>
      <c r="H188" s="141" t="s">
        <v>76</v>
      </c>
      <c r="I188" s="142" t="s">
        <v>75</v>
      </c>
      <c r="J188" s="143">
        <v>0.40915208613728127</v>
      </c>
      <c r="K188" s="73" t="s">
        <v>74</v>
      </c>
      <c r="L188" s="74" t="s">
        <v>51</v>
      </c>
      <c r="M188" s="75">
        <v>0.27606263982102908</v>
      </c>
    </row>
    <row r="189" spans="2:13" ht="15">
      <c r="B189" s="148" t="s">
        <v>73</v>
      </c>
      <c r="C189" s="139" t="s">
        <v>62</v>
      </c>
      <c r="D189" s="139">
        <v>0.56136044880785418</v>
      </c>
      <c r="E189" s="138" t="s">
        <v>72</v>
      </c>
      <c r="F189" s="139" t="s">
        <v>55</v>
      </c>
      <c r="G189" s="140">
        <v>0.14947038054138878</v>
      </c>
      <c r="H189" s="138" t="s">
        <v>71</v>
      </c>
      <c r="I189" s="139" t="s">
        <v>66</v>
      </c>
      <c r="J189" s="140">
        <v>0.6082740788623141</v>
      </c>
      <c r="K189" s="58" t="s">
        <v>70</v>
      </c>
      <c r="L189" s="59" t="s">
        <v>64</v>
      </c>
      <c r="M189" s="60">
        <v>0.21361978111066071</v>
      </c>
    </row>
    <row r="190" spans="2:13" ht="15.6" thickBot="1">
      <c r="B190" s="144" t="s">
        <v>69</v>
      </c>
      <c r="C190" s="10" t="s">
        <v>62</v>
      </c>
      <c r="D190" s="10">
        <v>0.42005610098176716</v>
      </c>
      <c r="E190" s="146" t="s">
        <v>68</v>
      </c>
      <c r="F190" s="10" t="s">
        <v>55</v>
      </c>
      <c r="G190" s="145">
        <v>0.48489603766182815</v>
      </c>
      <c r="H190" s="141" t="s">
        <v>67</v>
      </c>
      <c r="I190" s="142" t="s">
        <v>66</v>
      </c>
      <c r="J190" s="143">
        <v>0.39172592113768584</v>
      </c>
      <c r="K190" s="64" t="s">
        <v>65</v>
      </c>
      <c r="L190" s="65" t="s">
        <v>64</v>
      </c>
      <c r="M190" s="66">
        <v>0.20064856100526957</v>
      </c>
    </row>
    <row r="191" spans="2:13" ht="15.6" thickBot="1">
      <c r="B191" s="147" t="s">
        <v>63</v>
      </c>
      <c r="C191" s="142" t="s">
        <v>62</v>
      </c>
      <c r="D191" s="142">
        <v>1.8583450210378681E-2</v>
      </c>
      <c r="E191" s="146" t="s">
        <v>61</v>
      </c>
      <c r="F191" s="10" t="s">
        <v>55</v>
      </c>
      <c r="G191" s="145">
        <v>0.14790113770105923</v>
      </c>
      <c r="H191" s="138" t="s">
        <v>60</v>
      </c>
      <c r="I191" s="139" t="s">
        <v>53</v>
      </c>
      <c r="J191" s="140">
        <v>0.66250678241996741</v>
      </c>
      <c r="K191" s="67" t="s">
        <v>59</v>
      </c>
      <c r="L191" s="68" t="s">
        <v>51</v>
      </c>
      <c r="M191" s="69">
        <v>4.6532438478747204E-2</v>
      </c>
    </row>
    <row r="192" spans="2:13" ht="15.6" thickBot="1">
      <c r="B192" s="144" t="s">
        <v>58</v>
      </c>
      <c r="C192" s="10" t="s">
        <v>57</v>
      </c>
      <c r="D192" s="10">
        <v>1</v>
      </c>
      <c r="E192" s="141" t="s">
        <v>56</v>
      </c>
      <c r="F192" s="142" t="s">
        <v>55</v>
      </c>
      <c r="G192" s="143">
        <v>0.21773244409572381</v>
      </c>
      <c r="H192" s="141" t="s">
        <v>54</v>
      </c>
      <c r="I192" s="142" t="s">
        <v>53</v>
      </c>
      <c r="J192" s="143">
        <v>0.33749321758003253</v>
      </c>
      <c r="K192" s="73" t="s">
        <v>52</v>
      </c>
      <c r="L192" s="74" t="s">
        <v>51</v>
      </c>
      <c r="M192" s="75">
        <v>2.7293064876957495E-2</v>
      </c>
    </row>
    <row r="193" spans="2:13" ht="15">
      <c r="B193" s="148" t="s">
        <v>50</v>
      </c>
      <c r="C193" s="139" t="s">
        <v>36</v>
      </c>
      <c r="D193" s="140">
        <v>0.23889789303079417</v>
      </c>
      <c r="E193" s="138" t="s">
        <v>49</v>
      </c>
      <c r="F193" s="139" t="s">
        <v>34</v>
      </c>
      <c r="G193" s="140">
        <v>0.17828485456369109</v>
      </c>
      <c r="H193" s="138" t="s">
        <v>48</v>
      </c>
      <c r="I193" s="139" t="s">
        <v>43</v>
      </c>
      <c r="J193" s="140">
        <v>0.6912621359223301</v>
      </c>
      <c r="K193" s="138" t="s">
        <v>47</v>
      </c>
      <c r="L193" s="139" t="s">
        <v>30</v>
      </c>
      <c r="M193" s="140">
        <v>0.29550256565046784</v>
      </c>
    </row>
    <row r="194" spans="2:13" ht="15.6" thickBot="1">
      <c r="B194" s="144" t="s">
        <v>46</v>
      </c>
      <c r="C194" s="10" t="s">
        <v>36</v>
      </c>
      <c r="D194" s="145">
        <v>0.27293354943273906</v>
      </c>
      <c r="E194" s="146" t="s">
        <v>45</v>
      </c>
      <c r="F194" s="10" t="s">
        <v>34</v>
      </c>
      <c r="G194" s="145">
        <v>0.41700100300902709</v>
      </c>
      <c r="H194" s="141" t="s">
        <v>44</v>
      </c>
      <c r="I194" s="142" t="s">
        <v>43</v>
      </c>
      <c r="J194" s="143">
        <v>0.3087378640776699</v>
      </c>
      <c r="K194" s="146" t="s">
        <v>42</v>
      </c>
      <c r="L194" s="10" t="s">
        <v>30</v>
      </c>
      <c r="M194" s="145">
        <v>0.33806217929369153</v>
      </c>
    </row>
    <row r="195" spans="2:13" ht="15">
      <c r="B195" s="144" t="s">
        <v>41</v>
      </c>
      <c r="C195" s="10" t="s">
        <v>36</v>
      </c>
      <c r="D195" s="145">
        <v>0.11345218800648298</v>
      </c>
      <c r="E195" s="146" t="s">
        <v>40</v>
      </c>
      <c r="F195" s="10" t="s">
        <v>34</v>
      </c>
      <c r="G195" s="145">
        <v>0.14217652958876631</v>
      </c>
      <c r="H195" s="138" t="s">
        <v>39</v>
      </c>
      <c r="I195" s="139" t="s">
        <v>32</v>
      </c>
      <c r="J195" s="140">
        <v>0.76162790697674421</v>
      </c>
      <c r="K195" s="146" t="s">
        <v>38</v>
      </c>
      <c r="L195" s="10" t="s">
        <v>30</v>
      </c>
      <c r="M195" s="145">
        <v>0.11349230304859644</v>
      </c>
    </row>
    <row r="196" spans="2:13" ht="15.6" thickBot="1">
      <c r="B196" s="147" t="s">
        <v>37</v>
      </c>
      <c r="C196" s="142" t="s">
        <v>36</v>
      </c>
      <c r="D196" s="143">
        <v>0.37471636952998377</v>
      </c>
      <c r="E196" s="141" t="s">
        <v>35</v>
      </c>
      <c r="F196" s="142" t="s">
        <v>34</v>
      </c>
      <c r="G196" s="143">
        <v>0.26253761283851557</v>
      </c>
      <c r="H196" s="141" t="s">
        <v>33</v>
      </c>
      <c r="I196" s="142" t="s">
        <v>32</v>
      </c>
      <c r="J196" s="143">
        <v>0.23837209302325582</v>
      </c>
      <c r="K196" s="141" t="s">
        <v>31</v>
      </c>
      <c r="L196" s="142" t="s">
        <v>30</v>
      </c>
      <c r="M196" s="143">
        <v>0.2529429520072442</v>
      </c>
    </row>
    <row r="197" spans="2:13">
      <c r="D197" s="135"/>
      <c r="G197" s="135"/>
      <c r="J197" s="135"/>
      <c r="M197" s="135"/>
    </row>
    <row r="198" spans="2:13">
      <c r="D198" s="135"/>
      <c r="G198" s="135"/>
      <c r="J198" s="135"/>
      <c r="M198" s="135"/>
    </row>
    <row r="199" spans="2:13">
      <c r="B199" s="113" t="s">
        <v>154</v>
      </c>
      <c r="D199" s="135"/>
      <c r="E199" s="113" t="s">
        <v>146</v>
      </c>
      <c r="G199" s="135"/>
      <c r="J199" s="135"/>
      <c r="M199" s="135"/>
    </row>
    <row r="200" spans="2:13">
      <c r="D200" s="135"/>
      <c r="E200" s="113" t="s">
        <v>147</v>
      </c>
      <c r="G200" s="135"/>
      <c r="J200" s="135"/>
      <c r="M200" s="135"/>
    </row>
    <row r="201" spans="2:13" ht="15" thickBot="1">
      <c r="D201" s="135"/>
      <c r="G201" s="135"/>
      <c r="J201" s="135"/>
      <c r="M201" s="135"/>
    </row>
    <row r="202" spans="2:13" ht="15">
      <c r="B202" s="148" t="s">
        <v>114</v>
      </c>
      <c r="C202" s="139" t="s">
        <v>109</v>
      </c>
      <c r="D202" s="140">
        <v>0.53958218801539304</v>
      </c>
      <c r="E202" s="58" t="s">
        <v>113</v>
      </c>
      <c r="F202" s="59" t="s">
        <v>64</v>
      </c>
      <c r="G202" s="60">
        <v>0.29161764705882354</v>
      </c>
      <c r="H202" s="138" t="s">
        <v>112</v>
      </c>
      <c r="I202" s="139" t="s">
        <v>106</v>
      </c>
      <c r="J202" s="140">
        <v>0.4688063469166967</v>
      </c>
      <c r="K202" s="138" t="s">
        <v>111</v>
      </c>
      <c r="L202" s="139" t="s">
        <v>104</v>
      </c>
      <c r="M202" s="140">
        <v>0.63747454175152751</v>
      </c>
    </row>
    <row r="203" spans="2:13" ht="15.6" thickBot="1">
      <c r="B203" s="147" t="s">
        <v>110</v>
      </c>
      <c r="C203" s="142" t="s">
        <v>109</v>
      </c>
      <c r="D203" s="143">
        <v>0.46041781198460691</v>
      </c>
      <c r="E203" s="61" t="s">
        <v>108</v>
      </c>
      <c r="F203" s="62" t="s">
        <v>64</v>
      </c>
      <c r="G203" s="63">
        <v>0.1976470588235294</v>
      </c>
      <c r="H203" s="141" t="s">
        <v>107</v>
      </c>
      <c r="I203" s="142" t="s">
        <v>106</v>
      </c>
      <c r="J203" s="143">
        <v>0.53119365308330324</v>
      </c>
      <c r="K203" s="141" t="s">
        <v>105</v>
      </c>
      <c r="L203" s="142" t="s">
        <v>104</v>
      </c>
      <c r="M203" s="143">
        <v>0.36252545824847249</v>
      </c>
    </row>
    <row r="204" spans="2:13" ht="15">
      <c r="B204" s="148" t="s">
        <v>103</v>
      </c>
      <c r="C204" s="139" t="s">
        <v>79</v>
      </c>
      <c r="D204" s="140">
        <v>0.16168200408997954</v>
      </c>
      <c r="E204" s="61" t="s">
        <v>102</v>
      </c>
      <c r="F204" s="62" t="s">
        <v>64</v>
      </c>
      <c r="G204" s="63">
        <v>0.18147058823529411</v>
      </c>
      <c r="H204" s="10" t="s">
        <v>101</v>
      </c>
      <c r="I204" s="10" t="s">
        <v>96</v>
      </c>
      <c r="J204" s="10"/>
      <c r="K204" s="10" t="s">
        <v>100</v>
      </c>
      <c r="L204" s="10" t="s">
        <v>96</v>
      </c>
      <c r="M204" s="145"/>
    </row>
    <row r="205" spans="2:13" ht="15.6" thickBot="1">
      <c r="B205" s="144" t="s">
        <v>99</v>
      </c>
      <c r="C205" s="10" t="s">
        <v>79</v>
      </c>
      <c r="D205" s="145">
        <v>0.32745398773006135</v>
      </c>
      <c r="E205" s="64" t="s">
        <v>98</v>
      </c>
      <c r="F205" s="65" t="s">
        <v>64</v>
      </c>
      <c r="G205" s="66">
        <v>8.7941176470588231E-2</v>
      </c>
      <c r="H205" s="10" t="s">
        <v>97</v>
      </c>
      <c r="I205" s="10" t="s">
        <v>96</v>
      </c>
      <c r="J205" s="10"/>
      <c r="K205" s="10" t="s">
        <v>95</v>
      </c>
      <c r="L205" s="10" t="s">
        <v>94</v>
      </c>
      <c r="M205" s="145"/>
    </row>
    <row r="206" spans="2:13" ht="15">
      <c r="B206" s="144" t="s">
        <v>93</v>
      </c>
      <c r="C206" s="10" t="s">
        <v>79</v>
      </c>
      <c r="D206" s="145">
        <v>0.16474948875255624</v>
      </c>
      <c r="E206" s="138" t="s">
        <v>92</v>
      </c>
      <c r="F206" s="139" t="s">
        <v>77</v>
      </c>
      <c r="G206" s="140">
        <v>0.34695534506089309</v>
      </c>
      <c r="H206" s="138" t="s">
        <v>91</v>
      </c>
      <c r="I206" s="139" t="s">
        <v>86</v>
      </c>
      <c r="J206" s="140">
        <v>0.56570418385385979</v>
      </c>
      <c r="K206" s="67" t="s">
        <v>90</v>
      </c>
      <c r="L206" s="68" t="s">
        <v>51</v>
      </c>
      <c r="M206" s="69">
        <v>0.1653958944281525</v>
      </c>
    </row>
    <row r="207" spans="2:13" ht="15.6" thickBot="1">
      <c r="B207" s="144" t="s">
        <v>89</v>
      </c>
      <c r="C207" s="10" t="s">
        <v>79</v>
      </c>
      <c r="D207" s="145">
        <v>7.924335378323108E-2</v>
      </c>
      <c r="E207" s="146" t="s">
        <v>88</v>
      </c>
      <c r="F207" s="10" t="s">
        <v>77</v>
      </c>
      <c r="G207" s="145">
        <v>0.1496617050067659</v>
      </c>
      <c r="H207" s="141" t="s">
        <v>87</v>
      </c>
      <c r="I207" s="142" t="s">
        <v>86</v>
      </c>
      <c r="J207" s="143">
        <v>0.43429581614614027</v>
      </c>
      <c r="K207" s="70" t="s">
        <v>85</v>
      </c>
      <c r="L207" s="71" t="s">
        <v>51</v>
      </c>
      <c r="M207" s="72">
        <v>5.1319648093841645E-2</v>
      </c>
    </row>
    <row r="208" spans="2:13" ht="15">
      <c r="B208" s="144" t="s">
        <v>84</v>
      </c>
      <c r="C208" s="10" t="s">
        <v>79</v>
      </c>
      <c r="D208" s="145">
        <v>0.11157975460122699</v>
      </c>
      <c r="E208" s="146" t="s">
        <v>83</v>
      </c>
      <c r="F208" s="10" t="s">
        <v>77</v>
      </c>
      <c r="G208" s="145">
        <v>0.41677943166441139</v>
      </c>
      <c r="H208" s="138" t="s">
        <v>82</v>
      </c>
      <c r="I208" s="139" t="s">
        <v>75</v>
      </c>
      <c r="J208" s="140">
        <v>0.60996462264150941</v>
      </c>
      <c r="K208" s="70" t="s">
        <v>81</v>
      </c>
      <c r="L208" s="71" t="s">
        <v>51</v>
      </c>
      <c r="M208" s="72">
        <v>9.9706744868035185E-2</v>
      </c>
    </row>
    <row r="209" spans="2:15" ht="15.6" thickBot="1">
      <c r="B209" s="147" t="s">
        <v>80</v>
      </c>
      <c r="C209" s="142" t="s">
        <v>79</v>
      </c>
      <c r="D209" s="143">
        <v>0.15529141104294478</v>
      </c>
      <c r="E209" s="141" t="s">
        <v>78</v>
      </c>
      <c r="F209" s="142" t="s">
        <v>77</v>
      </c>
      <c r="G209" s="143">
        <v>8.6603518267929641E-2</v>
      </c>
      <c r="H209" s="141" t="s">
        <v>76</v>
      </c>
      <c r="I209" s="142" t="s">
        <v>75</v>
      </c>
      <c r="J209" s="143">
        <v>0.39003537735849059</v>
      </c>
      <c r="K209" s="73" t="s">
        <v>74</v>
      </c>
      <c r="L209" s="74" t="s">
        <v>51</v>
      </c>
      <c r="M209" s="75">
        <v>4.6334310850439882E-2</v>
      </c>
    </row>
    <row r="210" spans="2:15" ht="15">
      <c r="B210" s="148" t="s">
        <v>73</v>
      </c>
      <c r="C210" s="139" t="s">
        <v>62</v>
      </c>
      <c r="D210" s="139">
        <v>0.5045834994021523</v>
      </c>
      <c r="E210" s="138" t="s">
        <v>72</v>
      </c>
      <c r="F210" s="139" t="s">
        <v>55</v>
      </c>
      <c r="G210" s="140">
        <v>0.39530842745438749</v>
      </c>
      <c r="H210" s="138" t="s">
        <v>71</v>
      </c>
      <c r="I210" s="139" t="s">
        <v>66</v>
      </c>
      <c r="J210" s="140">
        <v>0.48454588682834049</v>
      </c>
      <c r="K210" s="58" t="s">
        <v>70</v>
      </c>
      <c r="L210" s="59" t="s">
        <v>64</v>
      </c>
      <c r="M210" s="60">
        <v>0.15</v>
      </c>
    </row>
    <row r="211" spans="2:15" ht="15.6" thickBot="1">
      <c r="B211" s="144" t="s">
        <v>69</v>
      </c>
      <c r="C211" s="10" t="s">
        <v>62</v>
      </c>
      <c r="D211" s="10">
        <v>0.3148664806695895</v>
      </c>
      <c r="E211" s="146" t="s">
        <v>68</v>
      </c>
      <c r="F211" s="10" t="s">
        <v>55</v>
      </c>
      <c r="G211" s="145">
        <v>0.25521285838401392</v>
      </c>
      <c r="H211" s="141" t="s">
        <v>67</v>
      </c>
      <c r="I211" s="142" t="s">
        <v>66</v>
      </c>
      <c r="J211" s="143">
        <v>0.51545411317165957</v>
      </c>
      <c r="K211" s="64" t="s">
        <v>65</v>
      </c>
      <c r="L211" s="65" t="s">
        <v>64</v>
      </c>
      <c r="M211" s="66">
        <v>9.1323529411764706E-2</v>
      </c>
    </row>
    <row r="212" spans="2:15" ht="15.6" thickBot="1">
      <c r="B212" s="147" t="s">
        <v>63</v>
      </c>
      <c r="C212" s="142" t="s">
        <v>62</v>
      </c>
      <c r="D212" s="142">
        <v>0.18055001992825828</v>
      </c>
      <c r="E212" s="146" t="s">
        <v>61</v>
      </c>
      <c r="F212" s="10" t="s">
        <v>55</v>
      </c>
      <c r="G212" s="145">
        <v>0.24283231972198088</v>
      </c>
      <c r="H212" s="138" t="s">
        <v>60</v>
      </c>
      <c r="I212" s="139" t="s">
        <v>53</v>
      </c>
      <c r="J212" s="140">
        <v>0.46960046323103649</v>
      </c>
      <c r="K212" s="67" t="s">
        <v>59</v>
      </c>
      <c r="L212" s="68" t="s">
        <v>51</v>
      </c>
      <c r="M212" s="69">
        <v>0.47917888563049854</v>
      </c>
    </row>
    <row r="213" spans="2:15" ht="15.6" thickBot="1">
      <c r="B213" s="144" t="s">
        <v>58</v>
      </c>
      <c r="C213" s="10" t="s">
        <v>57</v>
      </c>
      <c r="D213" s="10">
        <v>1</v>
      </c>
      <c r="E213" s="141" t="s">
        <v>56</v>
      </c>
      <c r="F213" s="142" t="s">
        <v>55</v>
      </c>
      <c r="G213" s="143">
        <v>0.10664639443961772</v>
      </c>
      <c r="H213" s="141" t="s">
        <v>54</v>
      </c>
      <c r="I213" s="142" t="s">
        <v>53</v>
      </c>
      <c r="J213" s="143">
        <v>0.53039953676896356</v>
      </c>
      <c r="K213" s="73" t="s">
        <v>52</v>
      </c>
      <c r="L213" s="74" t="s">
        <v>51</v>
      </c>
      <c r="M213" s="75">
        <v>0.15806451612903225</v>
      </c>
    </row>
    <row r="214" spans="2:15" ht="15">
      <c r="B214" s="148" t="s">
        <v>50</v>
      </c>
      <c r="C214" s="139" t="s">
        <v>36</v>
      </c>
      <c r="D214" s="140">
        <v>0.42076923076923101</v>
      </c>
      <c r="E214" s="138" t="s">
        <v>49</v>
      </c>
      <c r="F214" s="139" t="s">
        <v>34</v>
      </c>
      <c r="G214" s="140">
        <v>0.44857851555046746</v>
      </c>
      <c r="H214" s="138" t="s">
        <v>48</v>
      </c>
      <c r="I214" s="139" t="s">
        <v>43</v>
      </c>
      <c r="J214" s="140">
        <v>0.57956817273090766</v>
      </c>
      <c r="K214" s="138" t="s">
        <v>47</v>
      </c>
      <c r="L214" s="139" t="s">
        <v>30</v>
      </c>
      <c r="M214" s="140">
        <v>0.43702611625947768</v>
      </c>
    </row>
    <row r="215" spans="2:15" ht="15.6" thickBot="1">
      <c r="B215" s="144" t="s">
        <v>46</v>
      </c>
      <c r="C215" s="10" t="s">
        <v>36</v>
      </c>
      <c r="D215" s="145">
        <v>0.2326923076923077</v>
      </c>
      <c r="E215" s="146" t="s">
        <v>45</v>
      </c>
      <c r="F215" s="10" t="s">
        <v>34</v>
      </c>
      <c r="G215" s="145">
        <v>0.25720282388857091</v>
      </c>
      <c r="H215" s="141" t="s">
        <v>44</v>
      </c>
      <c r="I215" s="142" t="s">
        <v>43</v>
      </c>
      <c r="J215" s="143">
        <v>0.42043182726909234</v>
      </c>
      <c r="K215" s="146" t="s">
        <v>42</v>
      </c>
      <c r="L215" s="10" t="s">
        <v>30</v>
      </c>
      <c r="M215" s="145">
        <v>0.13795282224094355</v>
      </c>
    </row>
    <row r="216" spans="2:15" ht="15">
      <c r="B216" s="144" t="s">
        <v>41</v>
      </c>
      <c r="C216" s="10" t="s">
        <v>36</v>
      </c>
      <c r="D216" s="145">
        <v>0.15461538461538463</v>
      </c>
      <c r="E216" s="146" t="s">
        <v>40</v>
      </c>
      <c r="F216" s="10" t="s">
        <v>34</v>
      </c>
      <c r="G216" s="145">
        <v>0.2343064300705972</v>
      </c>
      <c r="H216" s="138" t="s">
        <v>39</v>
      </c>
      <c r="I216" s="139" t="s">
        <v>32</v>
      </c>
      <c r="J216" s="140">
        <v>0.56320562650379424</v>
      </c>
      <c r="K216" s="146" t="s">
        <v>38</v>
      </c>
      <c r="L216" s="10" t="s">
        <v>30</v>
      </c>
      <c r="M216" s="145">
        <v>0.32645324347093513</v>
      </c>
    </row>
    <row r="217" spans="2:15" ht="15.6" thickBot="1">
      <c r="B217" s="147" t="s">
        <v>37</v>
      </c>
      <c r="C217" s="142" t="s">
        <v>36</v>
      </c>
      <c r="D217" s="143">
        <v>0.19192307692307692</v>
      </c>
      <c r="E217" s="141" t="s">
        <v>35</v>
      </c>
      <c r="F217" s="142" t="s">
        <v>34</v>
      </c>
      <c r="G217" s="143">
        <v>5.9912230490364433E-2</v>
      </c>
      <c r="H217" s="141" t="s">
        <v>33</v>
      </c>
      <c r="I217" s="142" t="s">
        <v>32</v>
      </c>
      <c r="J217" s="143">
        <v>0.43679437349620581</v>
      </c>
      <c r="K217" s="141" t="s">
        <v>31</v>
      </c>
      <c r="L217" s="142" t="s">
        <v>30</v>
      </c>
      <c r="M217" s="143">
        <v>9.8567818028643645E-2</v>
      </c>
    </row>
    <row r="219" spans="2:15" ht="15">
      <c r="B219" s="498" t="s">
        <v>672</v>
      </c>
      <c r="C219" s="1"/>
      <c r="D219" s="1"/>
      <c r="E219" s="480" t="s">
        <v>670</v>
      </c>
      <c r="F219" s="481"/>
      <c r="G219" s="480"/>
      <c r="H219" s="480"/>
      <c r="I219" s="1"/>
      <c r="J219" s="481"/>
      <c r="K219" s="480"/>
      <c r="L219" s="480"/>
      <c r="M219" s="481"/>
      <c r="N219" s="1"/>
      <c r="O219" s="1"/>
    </row>
    <row r="220" spans="2:15">
      <c r="B220" s="480"/>
      <c r="C220" s="480"/>
      <c r="D220" s="481"/>
      <c r="E220" s="525" t="s">
        <v>677</v>
      </c>
      <c r="F220" s="480"/>
      <c r="G220" s="481"/>
      <c r="H220" s="480"/>
      <c r="I220" s="480"/>
      <c r="J220" s="481"/>
      <c r="K220" s="480"/>
      <c r="L220" s="480"/>
      <c r="M220" s="481"/>
      <c r="N220" s="1"/>
      <c r="O220" s="1"/>
    </row>
    <row r="221" spans="2:15" ht="15" thickBot="1">
      <c r="B221" s="480"/>
      <c r="C221" s="480"/>
      <c r="D221" s="481"/>
      <c r="E221" s="480"/>
      <c r="F221" s="480"/>
      <c r="G221" s="481"/>
      <c r="H221" s="480"/>
      <c r="I221" s="480"/>
      <c r="J221" s="481"/>
      <c r="K221" s="480"/>
      <c r="L221" s="480"/>
      <c r="M221" s="481"/>
      <c r="N221" s="1"/>
      <c r="O221" s="1"/>
    </row>
    <row r="222" spans="2:15" ht="15">
      <c r="B222" s="451" t="s">
        <v>114</v>
      </c>
      <c r="C222" s="452" t="s">
        <v>109</v>
      </c>
      <c r="D222" s="453">
        <v>0.13961412068305074</v>
      </c>
      <c r="E222" s="40" t="s">
        <v>113</v>
      </c>
      <c r="F222" s="39" t="s">
        <v>64</v>
      </c>
      <c r="G222" s="50">
        <v>2.9203196718236051E-2</v>
      </c>
      <c r="H222" s="454" t="s">
        <v>112</v>
      </c>
      <c r="I222" s="452" t="s">
        <v>106</v>
      </c>
      <c r="J222" s="453">
        <v>0.47184259322848704</v>
      </c>
      <c r="K222" s="454" t="s">
        <v>111</v>
      </c>
      <c r="L222" s="452" t="s">
        <v>104</v>
      </c>
      <c r="M222" s="453">
        <v>0.13856128008828195</v>
      </c>
    </row>
    <row r="223" spans="2:15" ht="15.6" thickBot="1">
      <c r="B223" s="455" t="s">
        <v>110</v>
      </c>
      <c r="C223" s="456" t="s">
        <v>109</v>
      </c>
      <c r="D223" s="457">
        <v>0.86038587931694921</v>
      </c>
      <c r="E223" s="46" t="s">
        <v>108</v>
      </c>
      <c r="F223" s="45" t="s">
        <v>64</v>
      </c>
      <c r="G223" s="52">
        <v>0.32554998311592481</v>
      </c>
      <c r="H223" s="458" t="s">
        <v>107</v>
      </c>
      <c r="I223" s="456" t="s">
        <v>106</v>
      </c>
      <c r="J223" s="457">
        <v>0.52815740677151291</v>
      </c>
      <c r="K223" s="458" t="s">
        <v>105</v>
      </c>
      <c r="L223" s="456" t="s">
        <v>104</v>
      </c>
      <c r="M223" s="457">
        <v>0.86143871991171805</v>
      </c>
    </row>
    <row r="224" spans="2:15" ht="15">
      <c r="B224" s="451" t="s">
        <v>103</v>
      </c>
      <c r="C224" s="452" t="s">
        <v>79</v>
      </c>
      <c r="D224" s="453">
        <v>5.3490878607640414E-3</v>
      </c>
      <c r="E224" s="46" t="s">
        <v>102</v>
      </c>
      <c r="F224" s="45" t="s">
        <v>64</v>
      </c>
      <c r="G224" s="52">
        <v>2.8465300098803107E-2</v>
      </c>
      <c r="H224" s="450" t="s">
        <v>101</v>
      </c>
      <c r="I224" s="450" t="s">
        <v>96</v>
      </c>
      <c r="J224" s="450"/>
      <c r="K224" s="450" t="s">
        <v>100</v>
      </c>
      <c r="L224" s="450" t="s">
        <v>96</v>
      </c>
      <c r="M224" s="459"/>
    </row>
    <row r="225" spans="2:16" ht="15.6" thickBot="1">
      <c r="B225" s="460" t="s">
        <v>99</v>
      </c>
      <c r="C225" s="450" t="s">
        <v>79</v>
      </c>
      <c r="D225" s="459">
        <v>9.0342368235466319E-2</v>
      </c>
      <c r="E225" s="37" t="s">
        <v>98</v>
      </c>
      <c r="F225" s="36" t="s">
        <v>64</v>
      </c>
      <c r="G225" s="49">
        <v>0.32277349075127881</v>
      </c>
      <c r="H225" s="450" t="s">
        <v>97</v>
      </c>
      <c r="I225" s="450" t="s">
        <v>96</v>
      </c>
      <c r="J225" s="450"/>
      <c r="K225" s="450" t="s">
        <v>95</v>
      </c>
      <c r="L225" s="450" t="s">
        <v>94</v>
      </c>
      <c r="M225" s="459"/>
    </row>
    <row r="226" spans="2:16" ht="15">
      <c r="B226" s="460" t="s">
        <v>93</v>
      </c>
      <c r="C226" s="450" t="s">
        <v>79</v>
      </c>
      <c r="D226" s="459">
        <v>5.643819940654398E-2</v>
      </c>
      <c r="E226" s="454" t="s">
        <v>92</v>
      </c>
      <c r="F226" s="452" t="s">
        <v>77</v>
      </c>
      <c r="G226" s="453">
        <v>5.0500812837589802E-2</v>
      </c>
      <c r="H226" s="454" t="s">
        <v>91</v>
      </c>
      <c r="I226" s="452" t="s">
        <v>86</v>
      </c>
      <c r="J226" s="453">
        <v>0.44931340225985084</v>
      </c>
      <c r="K226" s="34" t="s">
        <v>90</v>
      </c>
      <c r="L226" s="33" t="s">
        <v>51</v>
      </c>
      <c r="M226" s="48">
        <v>9.1216544539252459E-2</v>
      </c>
    </row>
    <row r="227" spans="2:16" ht="15.6" thickBot="1">
      <c r="B227" s="460" t="s">
        <v>89</v>
      </c>
      <c r="C227" s="450" t="s">
        <v>79</v>
      </c>
      <c r="D227" s="459">
        <v>0.13062685455005124</v>
      </c>
      <c r="E227" s="461" t="s">
        <v>88</v>
      </c>
      <c r="F227" s="450" t="s">
        <v>77</v>
      </c>
      <c r="G227" s="459">
        <v>0.49828255283444334</v>
      </c>
      <c r="H227" s="458" t="s">
        <v>87</v>
      </c>
      <c r="I227" s="456" t="s">
        <v>86</v>
      </c>
      <c r="J227" s="457">
        <v>0.55068659774014916</v>
      </c>
      <c r="K227" s="43" t="s">
        <v>85</v>
      </c>
      <c r="L227" s="42" t="s">
        <v>51</v>
      </c>
      <c r="M227" s="51">
        <v>0.55363563917666037</v>
      </c>
    </row>
    <row r="228" spans="2:16" ht="15">
      <c r="B228" s="460" t="s">
        <v>84</v>
      </c>
      <c r="C228" s="450" t="s">
        <v>79</v>
      </c>
      <c r="D228" s="459">
        <v>1.0285683871568667E-2</v>
      </c>
      <c r="E228" s="461" t="s">
        <v>83</v>
      </c>
      <c r="F228" s="450" t="s">
        <v>77</v>
      </c>
      <c r="G228" s="459">
        <v>4.0943416015522573E-2</v>
      </c>
      <c r="H228" s="454" t="s">
        <v>82</v>
      </c>
      <c r="I228" s="452" t="s">
        <v>75</v>
      </c>
      <c r="J228" s="453">
        <v>0.14970576523162693</v>
      </c>
      <c r="K228" s="43" t="s">
        <v>81</v>
      </c>
      <c r="L228" s="42" t="s">
        <v>51</v>
      </c>
      <c r="M228" s="51">
        <v>3.4558494820113118E-2</v>
      </c>
    </row>
    <row r="229" spans="2:16" ht="15.6" thickBot="1">
      <c r="B229" s="455" t="s">
        <v>80</v>
      </c>
      <c r="C229" s="456" t="s">
        <v>79</v>
      </c>
      <c r="D229" s="457">
        <v>0.70695780607560577</v>
      </c>
      <c r="E229" s="458" t="s">
        <v>78</v>
      </c>
      <c r="F229" s="456" t="s">
        <v>77</v>
      </c>
      <c r="G229" s="457">
        <v>0.41027321831244429</v>
      </c>
      <c r="H229" s="458" t="s">
        <v>76</v>
      </c>
      <c r="I229" s="456" t="s">
        <v>75</v>
      </c>
      <c r="J229" s="457">
        <v>0.85029423476837307</v>
      </c>
      <c r="K229" s="31" t="s">
        <v>74</v>
      </c>
      <c r="L229" s="30" t="s">
        <v>51</v>
      </c>
      <c r="M229" s="47">
        <v>0.26183210558028341</v>
      </c>
    </row>
    <row r="230" spans="2:16" ht="15">
      <c r="B230" s="451" t="s">
        <v>73</v>
      </c>
      <c r="C230" s="452" t="s">
        <v>62</v>
      </c>
      <c r="D230" s="452">
        <v>0.1280520574607463</v>
      </c>
      <c r="E230" s="454" t="s">
        <v>72</v>
      </c>
      <c r="F230" s="452" t="s">
        <v>55</v>
      </c>
      <c r="G230" s="453">
        <v>4.0533058649327242E-2</v>
      </c>
      <c r="H230" s="454" t="s">
        <v>71</v>
      </c>
      <c r="I230" s="452" t="s">
        <v>66</v>
      </c>
      <c r="J230" s="453">
        <v>0.33946768478589284</v>
      </c>
      <c r="K230" s="40" t="s">
        <v>70</v>
      </c>
      <c r="L230" s="39" t="s">
        <v>64</v>
      </c>
      <c r="M230" s="50">
        <v>3.49437822829771E-2</v>
      </c>
    </row>
    <row r="231" spans="2:16" ht="15.6" thickBot="1">
      <c r="B231" s="460" t="s">
        <v>69</v>
      </c>
      <c r="C231" s="450" t="s">
        <v>62</v>
      </c>
      <c r="D231" s="450">
        <v>0.85431463970833876</v>
      </c>
      <c r="E231" s="461" t="s">
        <v>68</v>
      </c>
      <c r="F231" s="450" t="s">
        <v>55</v>
      </c>
      <c r="G231" s="459">
        <v>0.74784008240520183</v>
      </c>
      <c r="H231" s="458" t="s">
        <v>67</v>
      </c>
      <c r="I231" s="456" t="s">
        <v>66</v>
      </c>
      <c r="J231" s="457">
        <v>0.66053231521410716</v>
      </c>
      <c r="K231" s="37" t="s">
        <v>65</v>
      </c>
      <c r="L231" s="36" t="s">
        <v>64</v>
      </c>
      <c r="M231" s="49">
        <v>0.25906424703278014</v>
      </c>
    </row>
    <row r="232" spans="2:16" ht="15.6" thickBot="1">
      <c r="B232" s="455" t="s">
        <v>63</v>
      </c>
      <c r="C232" s="456" t="s">
        <v>62</v>
      </c>
      <c r="D232" s="456">
        <v>1.7633302830914927E-2</v>
      </c>
      <c r="E232" s="461" t="s">
        <v>61</v>
      </c>
      <c r="F232" s="450" t="s">
        <v>55</v>
      </c>
      <c r="G232" s="459">
        <v>2.9060709457284492E-2</v>
      </c>
      <c r="H232" s="454" t="s">
        <v>60</v>
      </c>
      <c r="I232" s="452" t="s">
        <v>53</v>
      </c>
      <c r="J232" s="453">
        <v>0.11063598196236978</v>
      </c>
      <c r="K232" s="34" t="s">
        <v>59</v>
      </c>
      <c r="L232" s="33" t="s">
        <v>51</v>
      </c>
      <c r="M232" s="48">
        <v>1.3625143345837625E-2</v>
      </c>
    </row>
    <row r="233" spans="2:16" ht="15.6" thickBot="1">
      <c r="B233" s="460" t="s">
        <v>58</v>
      </c>
      <c r="C233" s="450" t="s">
        <v>57</v>
      </c>
      <c r="D233" s="450"/>
      <c r="E233" s="458" t="s">
        <v>56</v>
      </c>
      <c r="F233" s="456" t="s">
        <v>55</v>
      </c>
      <c r="G233" s="457">
        <v>0.18256614948818645</v>
      </c>
      <c r="H233" s="458" t="s">
        <v>54</v>
      </c>
      <c r="I233" s="456" t="s">
        <v>53</v>
      </c>
      <c r="J233" s="457">
        <v>0.88936401803763021</v>
      </c>
      <c r="K233" s="31" t="s">
        <v>52</v>
      </c>
      <c r="L233" s="30" t="s">
        <v>51</v>
      </c>
      <c r="M233" s="47">
        <v>4.5132072537853021E-2</v>
      </c>
    </row>
    <row r="234" spans="2:16" ht="15">
      <c r="B234" s="451" t="s">
        <v>50</v>
      </c>
      <c r="C234" s="452" t="s">
        <v>36</v>
      </c>
      <c r="D234" s="453">
        <v>6.6742212664959444E-2</v>
      </c>
      <c r="E234" s="454" t="s">
        <v>49</v>
      </c>
      <c r="F234" s="452" t="s">
        <v>34</v>
      </c>
      <c r="G234" s="453">
        <v>4.7146589919339572E-2</v>
      </c>
      <c r="H234" s="454" t="s">
        <v>48</v>
      </c>
      <c r="I234" s="452" t="s">
        <v>43</v>
      </c>
      <c r="J234" s="453">
        <v>0.3103444111680031</v>
      </c>
      <c r="K234" s="454" t="s">
        <v>47</v>
      </c>
      <c r="L234" s="452" t="s">
        <v>30</v>
      </c>
      <c r="M234" s="453">
        <v>8.461375893297432E-2</v>
      </c>
    </row>
    <row r="235" spans="2:16" ht="15.6" thickBot="1">
      <c r="B235" s="460" t="s">
        <v>46</v>
      </c>
      <c r="C235" s="450" t="s">
        <v>36</v>
      </c>
      <c r="D235" s="459">
        <v>0.38699776038831835</v>
      </c>
      <c r="E235" s="461" t="s">
        <v>45</v>
      </c>
      <c r="F235" s="450" t="s">
        <v>34</v>
      </c>
      <c r="G235" s="459">
        <v>0.68544054877224114</v>
      </c>
      <c r="H235" s="458" t="s">
        <v>44</v>
      </c>
      <c r="I235" s="456" t="s">
        <v>43</v>
      </c>
      <c r="J235" s="457">
        <v>0.68965558883199696</v>
      </c>
      <c r="K235" s="461" t="s">
        <v>42</v>
      </c>
      <c r="L235" s="450" t="s">
        <v>30</v>
      </c>
      <c r="M235" s="459">
        <v>0.66934884194212452</v>
      </c>
    </row>
    <row r="236" spans="2:16" ht="15">
      <c r="B236" s="460" t="s">
        <v>41</v>
      </c>
      <c r="C236" s="450" t="s">
        <v>36</v>
      </c>
      <c r="D236" s="459">
        <v>2.1860751474485379E-2</v>
      </c>
      <c r="E236" s="461" t="s">
        <v>40</v>
      </c>
      <c r="F236" s="450" t="s">
        <v>34</v>
      </c>
      <c r="G236" s="459">
        <v>3.2767285730515176E-2</v>
      </c>
      <c r="H236" s="454" t="s">
        <v>39</v>
      </c>
      <c r="I236" s="452" t="s">
        <v>32</v>
      </c>
      <c r="J236" s="453">
        <v>0.33120843568390151</v>
      </c>
      <c r="K236" s="461" t="s">
        <v>38</v>
      </c>
      <c r="L236" s="450" t="s">
        <v>30</v>
      </c>
      <c r="M236" s="459">
        <v>8.2508199159341558E-2</v>
      </c>
    </row>
    <row r="237" spans="2:16" ht="15.6" thickBot="1">
      <c r="B237" s="455" t="s">
        <v>37</v>
      </c>
      <c r="C237" s="456" t="s">
        <v>36</v>
      </c>
      <c r="D237" s="457">
        <v>0.52439927547223686</v>
      </c>
      <c r="E237" s="458" t="s">
        <v>35</v>
      </c>
      <c r="F237" s="456" t="s">
        <v>34</v>
      </c>
      <c r="G237" s="457">
        <v>0.23464557557790414</v>
      </c>
      <c r="H237" s="458" t="s">
        <v>33</v>
      </c>
      <c r="I237" s="456" t="s">
        <v>32</v>
      </c>
      <c r="J237" s="457">
        <v>0.66879156431609854</v>
      </c>
      <c r="K237" s="458" t="s">
        <v>31</v>
      </c>
      <c r="L237" s="456" t="s">
        <v>30</v>
      </c>
      <c r="M237" s="457">
        <v>0.16352919996555962</v>
      </c>
    </row>
    <row r="238" spans="2:16">
      <c r="B238" s="480"/>
      <c r="C238" s="480"/>
      <c r="D238" s="481"/>
      <c r="E238" s="480"/>
      <c r="F238" s="480"/>
      <c r="G238" s="481"/>
      <c r="H238" s="480"/>
      <c r="I238" s="480"/>
      <c r="J238" s="481"/>
      <c r="K238" s="480"/>
      <c r="L238" s="480"/>
      <c r="M238" s="481"/>
      <c r="N238" s="1"/>
      <c r="O238" s="1"/>
      <c r="P238" s="1"/>
    </row>
    <row r="239" spans="2:16">
      <c r="B239" s="480"/>
      <c r="C239" s="480"/>
      <c r="D239" s="481"/>
      <c r="E239" s="480"/>
      <c r="F239" s="480"/>
      <c r="G239" s="481"/>
      <c r="H239" s="480"/>
      <c r="I239" s="480"/>
      <c r="J239" s="481"/>
      <c r="K239" s="480"/>
      <c r="L239" s="480"/>
      <c r="M239" s="481"/>
      <c r="N239" s="1"/>
      <c r="O239" s="1"/>
      <c r="P239" s="1"/>
    </row>
    <row r="240" spans="2:16" ht="15">
      <c r="B240" s="498" t="s">
        <v>672</v>
      </c>
      <c r="C240" s="1"/>
      <c r="D240" s="481"/>
      <c r="E240" s="480" t="s">
        <v>671</v>
      </c>
      <c r="F240" s="480"/>
      <c r="G240" s="1"/>
      <c r="H240" s="480"/>
      <c r="I240" s="480"/>
      <c r="J240" s="481"/>
      <c r="K240" s="480"/>
      <c r="L240" s="480"/>
      <c r="M240" s="481"/>
      <c r="N240" s="1"/>
      <c r="O240" s="1"/>
      <c r="P240" s="1"/>
    </row>
    <row r="241" spans="2:16">
      <c r="B241" s="480"/>
      <c r="C241" s="480"/>
      <c r="D241" s="481"/>
      <c r="E241" s="525" t="s">
        <v>678</v>
      </c>
      <c r="F241" s="480"/>
      <c r="G241" s="481"/>
      <c r="H241" s="480"/>
      <c r="I241" s="480"/>
      <c r="J241" s="481"/>
      <c r="K241" s="480"/>
      <c r="L241" s="480"/>
      <c r="M241" s="481"/>
      <c r="N241" s="1"/>
      <c r="O241" s="1"/>
      <c r="P241" s="1"/>
    </row>
    <row r="242" spans="2:16" ht="15" thickBot="1">
      <c r="B242" s="480"/>
      <c r="C242" s="480"/>
      <c r="D242" s="481"/>
      <c r="E242" s="480"/>
      <c r="F242" s="480"/>
      <c r="G242" s="481"/>
      <c r="H242" s="480"/>
      <c r="I242" s="480"/>
      <c r="J242" s="481"/>
      <c r="K242" s="480"/>
      <c r="L242" s="480"/>
      <c r="M242" s="481"/>
      <c r="N242" s="1"/>
      <c r="O242" s="1"/>
      <c r="P242" s="1"/>
    </row>
    <row r="243" spans="2:16" ht="15">
      <c r="B243" s="119" t="s">
        <v>114</v>
      </c>
      <c r="C243" s="120" t="s">
        <v>109</v>
      </c>
      <c r="D243" s="121">
        <v>0.21090909090909091</v>
      </c>
      <c r="E243" s="40" t="s">
        <v>113</v>
      </c>
      <c r="F243" s="39" t="s">
        <v>64</v>
      </c>
      <c r="G243" s="50">
        <v>5.5232558139534885E-2</v>
      </c>
      <c r="H243" s="128" t="s">
        <v>112</v>
      </c>
      <c r="I243" s="120" t="s">
        <v>106</v>
      </c>
      <c r="J243" s="121">
        <v>0.14576271186440679</v>
      </c>
      <c r="K243" s="128" t="s">
        <v>111</v>
      </c>
      <c r="L243" s="120" t="s">
        <v>104</v>
      </c>
      <c r="M243" s="121">
        <v>0.27500000000000002</v>
      </c>
    </row>
    <row r="244" spans="2:16" ht="15.6" thickBot="1">
      <c r="B244" s="122" t="s">
        <v>110</v>
      </c>
      <c r="C244" s="123" t="s">
        <v>109</v>
      </c>
      <c r="D244" s="124">
        <v>0.78909090909090907</v>
      </c>
      <c r="E244" s="46" t="s">
        <v>108</v>
      </c>
      <c r="F244" s="45" t="s">
        <v>64</v>
      </c>
      <c r="G244" s="52">
        <v>0.17732558139534885</v>
      </c>
      <c r="H244" s="130" t="s">
        <v>107</v>
      </c>
      <c r="I244" s="123" t="s">
        <v>106</v>
      </c>
      <c r="J244" s="124">
        <v>0.85423728813559319</v>
      </c>
      <c r="K244" s="130" t="s">
        <v>105</v>
      </c>
      <c r="L244" s="123" t="s">
        <v>104</v>
      </c>
      <c r="M244" s="124">
        <v>0.72499999999999998</v>
      </c>
    </row>
    <row r="245" spans="2:16" ht="15">
      <c r="B245" s="119" t="s">
        <v>103</v>
      </c>
      <c r="C245" s="120" t="s">
        <v>79</v>
      </c>
      <c r="D245" s="121">
        <v>1.7133956386292833E-2</v>
      </c>
      <c r="E245" s="46" t="s">
        <v>102</v>
      </c>
      <c r="F245" s="45" t="s">
        <v>64</v>
      </c>
      <c r="G245" s="52">
        <v>0.13372093023255813</v>
      </c>
      <c r="H245" s="126" t="s">
        <v>101</v>
      </c>
      <c r="I245" s="126" t="s">
        <v>96</v>
      </c>
      <c r="J245" s="126"/>
      <c r="K245" s="126" t="s">
        <v>100</v>
      </c>
      <c r="L245" s="126" t="s">
        <v>96</v>
      </c>
      <c r="M245" s="127"/>
    </row>
    <row r="246" spans="2:16" ht="15.6" thickBot="1">
      <c r="B246" s="125" t="s">
        <v>99</v>
      </c>
      <c r="C246" s="126" t="s">
        <v>79</v>
      </c>
      <c r="D246" s="127">
        <v>3.2710280373831772E-2</v>
      </c>
      <c r="E246" s="37" t="s">
        <v>98</v>
      </c>
      <c r="F246" s="36" t="s">
        <v>64</v>
      </c>
      <c r="G246" s="49">
        <v>9.0116279069767435E-2</v>
      </c>
      <c r="H246" s="126" t="s">
        <v>97</v>
      </c>
      <c r="I246" s="126" t="s">
        <v>96</v>
      </c>
      <c r="J246" s="126"/>
      <c r="K246" s="126" t="s">
        <v>95</v>
      </c>
      <c r="L246" s="126" t="s">
        <v>94</v>
      </c>
      <c r="M246" s="127"/>
    </row>
    <row r="247" spans="2:16" ht="15">
      <c r="B247" s="125" t="s">
        <v>93</v>
      </c>
      <c r="C247" s="126" t="s">
        <v>79</v>
      </c>
      <c r="D247" s="127">
        <v>0.19781931464174454</v>
      </c>
      <c r="E247" s="128" t="s">
        <v>92</v>
      </c>
      <c r="F247" s="120" t="s">
        <v>77</v>
      </c>
      <c r="G247" s="121">
        <v>9.7500000000000003E-2</v>
      </c>
      <c r="H247" s="128" t="s">
        <v>91</v>
      </c>
      <c r="I247" s="120" t="s">
        <v>86</v>
      </c>
      <c r="J247" s="121">
        <v>9.0909090909090912E-2</v>
      </c>
      <c r="K247" s="34" t="s">
        <v>90</v>
      </c>
      <c r="L247" s="33" t="s">
        <v>51</v>
      </c>
      <c r="M247" s="48">
        <v>3.5874439461883408E-2</v>
      </c>
    </row>
    <row r="248" spans="2:16" ht="15.6" thickBot="1">
      <c r="B248" s="125" t="s">
        <v>89</v>
      </c>
      <c r="C248" s="126" t="s">
        <v>79</v>
      </c>
      <c r="D248" s="127">
        <v>0.50934579439252337</v>
      </c>
      <c r="E248" s="129" t="s">
        <v>88</v>
      </c>
      <c r="F248" s="126" t="s">
        <v>77</v>
      </c>
      <c r="G248" s="127">
        <v>0.23499999999999999</v>
      </c>
      <c r="H248" s="130" t="s">
        <v>87</v>
      </c>
      <c r="I248" s="123" t="s">
        <v>86</v>
      </c>
      <c r="J248" s="124">
        <v>0.90909090909090906</v>
      </c>
      <c r="K248" s="43" t="s">
        <v>85</v>
      </c>
      <c r="L248" s="42" t="s">
        <v>51</v>
      </c>
      <c r="M248" s="51">
        <v>0.15695067264573992</v>
      </c>
    </row>
    <row r="249" spans="2:16" ht="15">
      <c r="B249" s="125" t="s">
        <v>84</v>
      </c>
      <c r="C249" s="126" t="s">
        <v>79</v>
      </c>
      <c r="D249" s="127">
        <v>4.0498442367601244E-2</v>
      </c>
      <c r="E249" s="129" t="s">
        <v>83</v>
      </c>
      <c r="F249" s="126" t="s">
        <v>77</v>
      </c>
      <c r="G249" s="127">
        <v>0.26</v>
      </c>
      <c r="H249" s="128" t="s">
        <v>82</v>
      </c>
      <c r="I249" s="120" t="s">
        <v>75</v>
      </c>
      <c r="J249" s="121">
        <v>6.6225165562913912E-2</v>
      </c>
      <c r="K249" s="43" t="s">
        <v>81</v>
      </c>
      <c r="L249" s="42" t="s">
        <v>51</v>
      </c>
      <c r="M249" s="51">
        <v>6.7264573991031393E-3</v>
      </c>
    </row>
    <row r="250" spans="2:16" ht="15.6" thickBot="1">
      <c r="B250" s="122" t="s">
        <v>80</v>
      </c>
      <c r="C250" s="123" t="s">
        <v>79</v>
      </c>
      <c r="D250" s="124">
        <v>0.20249221183800623</v>
      </c>
      <c r="E250" s="130" t="s">
        <v>78</v>
      </c>
      <c r="F250" s="123" t="s">
        <v>77</v>
      </c>
      <c r="G250" s="124">
        <v>0.40749999999999997</v>
      </c>
      <c r="H250" s="130" t="s">
        <v>76</v>
      </c>
      <c r="I250" s="123" t="s">
        <v>75</v>
      </c>
      <c r="J250" s="124">
        <v>0.93377483443708609</v>
      </c>
      <c r="K250" s="31" t="s">
        <v>74</v>
      </c>
      <c r="L250" s="30" t="s">
        <v>51</v>
      </c>
      <c r="M250" s="47">
        <v>3.3632286995515695E-2</v>
      </c>
    </row>
    <row r="251" spans="2:16" ht="15">
      <c r="B251" s="119" t="s">
        <v>73</v>
      </c>
      <c r="C251" s="120" t="s">
        <v>62</v>
      </c>
      <c r="D251" s="120">
        <v>0.16352201257861634</v>
      </c>
      <c r="E251" s="128" t="s">
        <v>72</v>
      </c>
      <c r="F251" s="120" t="s">
        <v>55</v>
      </c>
      <c r="G251" s="121">
        <v>0.16939890710382513</v>
      </c>
      <c r="H251" s="128" t="s">
        <v>71</v>
      </c>
      <c r="I251" s="120" t="s">
        <v>66</v>
      </c>
      <c r="J251" s="121">
        <v>0.10984848484848485</v>
      </c>
      <c r="K251" s="40" t="s">
        <v>70</v>
      </c>
      <c r="L251" s="39" t="s">
        <v>64</v>
      </c>
      <c r="M251" s="50">
        <v>6.1046511627906974E-2</v>
      </c>
    </row>
    <row r="252" spans="2:16" ht="15.6" thickBot="1">
      <c r="B252" s="125" t="s">
        <v>69</v>
      </c>
      <c r="C252" s="126" t="s">
        <v>62</v>
      </c>
      <c r="D252" s="126">
        <v>0.33123689727463312</v>
      </c>
      <c r="E252" s="129" t="s">
        <v>68</v>
      </c>
      <c r="F252" s="126" t="s">
        <v>55</v>
      </c>
      <c r="G252" s="127">
        <v>0.40437158469945356</v>
      </c>
      <c r="H252" s="130" t="s">
        <v>67</v>
      </c>
      <c r="I252" s="123" t="s">
        <v>66</v>
      </c>
      <c r="J252" s="124">
        <v>0.89015151515151514</v>
      </c>
      <c r="K252" s="37" t="s">
        <v>65</v>
      </c>
      <c r="L252" s="36" t="s">
        <v>64</v>
      </c>
      <c r="M252" s="49">
        <v>0.48255813953488375</v>
      </c>
    </row>
    <row r="253" spans="2:16" ht="15.6" thickBot="1">
      <c r="B253" s="122" t="s">
        <v>63</v>
      </c>
      <c r="C253" s="123" t="s">
        <v>62</v>
      </c>
      <c r="D253" s="123">
        <v>0.50524109014675056</v>
      </c>
      <c r="E253" s="129" t="s">
        <v>61</v>
      </c>
      <c r="F253" s="126" t="s">
        <v>55</v>
      </c>
      <c r="G253" s="127">
        <v>0.14207650273224043</v>
      </c>
      <c r="H253" s="128" t="s">
        <v>60</v>
      </c>
      <c r="I253" s="120" t="s">
        <v>53</v>
      </c>
      <c r="J253" s="121">
        <v>0.19753086419753085</v>
      </c>
      <c r="K253" s="34" t="s">
        <v>59</v>
      </c>
      <c r="L253" s="33" t="s">
        <v>51</v>
      </c>
      <c r="M253" s="48">
        <v>0.19506726457399104</v>
      </c>
    </row>
    <row r="254" spans="2:16" ht="15.6" thickBot="1">
      <c r="B254" s="125" t="s">
        <v>58</v>
      </c>
      <c r="C254" s="126" t="s">
        <v>57</v>
      </c>
      <c r="D254" s="126"/>
      <c r="E254" s="130" t="s">
        <v>56</v>
      </c>
      <c r="F254" s="123" t="s">
        <v>55</v>
      </c>
      <c r="G254" s="124">
        <v>0.28415300546448086</v>
      </c>
      <c r="H254" s="130" t="s">
        <v>54</v>
      </c>
      <c r="I254" s="123" t="s">
        <v>53</v>
      </c>
      <c r="J254" s="124">
        <v>0.80246913580246915</v>
      </c>
      <c r="K254" s="31" t="s">
        <v>52</v>
      </c>
      <c r="L254" s="30" t="s">
        <v>51</v>
      </c>
      <c r="M254" s="47">
        <v>0.5717488789237668</v>
      </c>
    </row>
    <row r="255" spans="2:16" ht="15">
      <c r="B255" s="119" t="s">
        <v>50</v>
      </c>
      <c r="C255" s="120" t="s">
        <v>36</v>
      </c>
      <c r="D255" s="121">
        <v>0.32401315789473684</v>
      </c>
      <c r="E255" s="128" t="s">
        <v>49</v>
      </c>
      <c r="F255" s="120" t="s">
        <v>34</v>
      </c>
      <c r="G255" s="121">
        <v>0.14872798434442269</v>
      </c>
      <c r="H255" s="128" t="s">
        <v>48</v>
      </c>
      <c r="I255" s="120" t="s">
        <v>43</v>
      </c>
      <c r="J255" s="121">
        <v>0.26904761904761904</v>
      </c>
      <c r="K255" s="128" t="s">
        <v>47</v>
      </c>
      <c r="L255" s="120" t="s">
        <v>30</v>
      </c>
      <c r="M255" s="121">
        <v>0.15985790408525755</v>
      </c>
    </row>
    <row r="256" spans="2:16" ht="15.6" thickBot="1">
      <c r="B256" s="125" t="s">
        <v>46</v>
      </c>
      <c r="C256" s="126" t="s">
        <v>36</v>
      </c>
      <c r="D256" s="127">
        <v>0.43092105263157893</v>
      </c>
      <c r="E256" s="129" t="s">
        <v>45</v>
      </c>
      <c r="F256" s="126" t="s">
        <v>34</v>
      </c>
      <c r="G256" s="127">
        <v>0.47945205479452052</v>
      </c>
      <c r="H256" s="130" t="s">
        <v>44</v>
      </c>
      <c r="I256" s="123" t="s">
        <v>43</v>
      </c>
      <c r="J256" s="124">
        <v>0.73095238095238091</v>
      </c>
      <c r="K256" s="129" t="s">
        <v>42</v>
      </c>
      <c r="L256" s="126" t="s">
        <v>30</v>
      </c>
      <c r="M256" s="127">
        <v>0.369449378330373</v>
      </c>
    </row>
    <row r="257" spans="2:14" ht="15">
      <c r="B257" s="125" t="s">
        <v>41</v>
      </c>
      <c r="C257" s="126" t="s">
        <v>36</v>
      </c>
      <c r="D257" s="127">
        <v>0.10361842105263158</v>
      </c>
      <c r="E257" s="129" t="s">
        <v>40</v>
      </c>
      <c r="F257" s="126" t="s">
        <v>34</v>
      </c>
      <c r="G257" s="127">
        <v>0.15068493150684931</v>
      </c>
      <c r="H257" s="128" t="s">
        <v>39</v>
      </c>
      <c r="I257" s="120" t="s">
        <v>32</v>
      </c>
      <c r="J257" s="121">
        <v>0.28257456828885402</v>
      </c>
      <c r="K257" s="129" t="s">
        <v>38</v>
      </c>
      <c r="L257" s="126" t="s">
        <v>30</v>
      </c>
      <c r="M257" s="127">
        <v>0.29484902309058614</v>
      </c>
    </row>
    <row r="258" spans="2:14" ht="15.6" thickBot="1">
      <c r="B258" s="122" t="s">
        <v>37</v>
      </c>
      <c r="C258" s="123" t="s">
        <v>36</v>
      </c>
      <c r="D258" s="124">
        <v>0.14144736842105263</v>
      </c>
      <c r="E258" s="130" t="s">
        <v>35</v>
      </c>
      <c r="F258" s="123" t="s">
        <v>34</v>
      </c>
      <c r="G258" s="124">
        <v>0.22113502935420742</v>
      </c>
      <c r="H258" s="130" t="s">
        <v>33</v>
      </c>
      <c r="I258" s="123" t="s">
        <v>32</v>
      </c>
      <c r="J258" s="124">
        <v>0.71742543171114603</v>
      </c>
      <c r="K258" s="130" t="s">
        <v>31</v>
      </c>
      <c r="L258" s="123" t="s">
        <v>30</v>
      </c>
      <c r="M258" s="124">
        <v>0.17584369449378331</v>
      </c>
    </row>
    <row r="259" spans="2:14">
      <c r="B259" s="480"/>
      <c r="C259" s="480"/>
      <c r="D259" s="481"/>
      <c r="E259" s="480"/>
      <c r="F259" s="480"/>
      <c r="G259" s="481"/>
      <c r="H259" s="480"/>
      <c r="I259" s="480"/>
      <c r="J259" s="481"/>
      <c r="K259" s="480"/>
      <c r="L259" s="480"/>
      <c r="M259" s="481"/>
      <c r="N259" s="1"/>
    </row>
    <row r="260" spans="2:14">
      <c r="B260" s="480"/>
      <c r="C260" s="480"/>
      <c r="D260" s="481"/>
      <c r="E260" s="480"/>
      <c r="F260" s="480"/>
      <c r="G260" s="481"/>
      <c r="H260" s="480"/>
      <c r="I260" s="480"/>
      <c r="J260" s="481"/>
      <c r="K260" s="480"/>
      <c r="L260" s="480"/>
      <c r="M260" s="481"/>
      <c r="N260" s="1"/>
    </row>
    <row r="261" spans="2:14" ht="15">
      <c r="B261" s="498" t="s">
        <v>672</v>
      </c>
      <c r="E261" s="480" t="s">
        <v>679</v>
      </c>
      <c r="F261" s="499"/>
      <c r="G261" s="501"/>
      <c r="H261" s="501"/>
      <c r="I261" s="501"/>
      <c r="J261" s="499"/>
      <c r="K261" s="500"/>
      <c r="L261" s="500"/>
      <c r="M261" s="499"/>
      <c r="N261" s="1"/>
    </row>
    <row r="262" spans="2:14">
      <c r="B262" s="500"/>
      <c r="E262" s="500" t="s">
        <v>673</v>
      </c>
      <c r="F262" s="499"/>
      <c r="G262" s="499"/>
      <c r="H262" s="500"/>
      <c r="I262" s="500"/>
      <c r="J262" s="499"/>
      <c r="K262" s="500"/>
      <c r="L262" s="500"/>
      <c r="M262" s="499"/>
      <c r="N262" s="1"/>
    </row>
    <row r="263" spans="2:14" ht="15" thickBot="1">
      <c r="B263" s="500"/>
      <c r="C263" s="500"/>
      <c r="D263" s="499"/>
      <c r="E263" s="500"/>
      <c r="F263" s="500"/>
      <c r="G263" s="499"/>
      <c r="H263" s="500"/>
      <c r="I263" s="500"/>
      <c r="J263" s="499"/>
      <c r="K263" s="500"/>
      <c r="L263" s="500"/>
      <c r="M263" s="499"/>
      <c r="N263" s="1"/>
    </row>
    <row r="264" spans="2:14" ht="15">
      <c r="B264" s="119" t="s">
        <v>114</v>
      </c>
      <c r="C264" s="483" t="s">
        <v>109</v>
      </c>
      <c r="D264" s="484">
        <v>0.51359592103439999</v>
      </c>
      <c r="E264" s="462" t="s">
        <v>113</v>
      </c>
      <c r="F264" s="463" t="s">
        <v>64</v>
      </c>
      <c r="G264" s="464">
        <v>0.28178940074333386</v>
      </c>
      <c r="H264" s="485" t="s">
        <v>112</v>
      </c>
      <c r="I264" s="483" t="s">
        <v>106</v>
      </c>
      <c r="J264" s="484">
        <v>0.51584466930621697</v>
      </c>
      <c r="K264" s="485" t="s">
        <v>111</v>
      </c>
      <c r="L264" s="483" t="s">
        <v>104</v>
      </c>
      <c r="M264" s="484">
        <v>0.59526642914632577</v>
      </c>
    </row>
    <row r="265" spans="2:14" ht="15.6" thickBot="1">
      <c r="B265" s="122" t="s">
        <v>110</v>
      </c>
      <c r="C265" s="490" t="s">
        <v>109</v>
      </c>
      <c r="D265" s="491">
        <v>0.48640407896560001</v>
      </c>
      <c r="E265" s="465" t="s">
        <v>108</v>
      </c>
      <c r="F265" s="466" t="s">
        <v>64</v>
      </c>
      <c r="G265" s="467">
        <v>0.12533112552982784</v>
      </c>
      <c r="H265" s="489" t="s">
        <v>107</v>
      </c>
      <c r="I265" s="490" t="s">
        <v>106</v>
      </c>
      <c r="J265" s="491">
        <v>0.48415533069378308</v>
      </c>
      <c r="K265" s="489" t="s">
        <v>105</v>
      </c>
      <c r="L265" s="490" t="s">
        <v>104</v>
      </c>
      <c r="M265" s="491">
        <v>0.40473357085367428</v>
      </c>
    </row>
    <row r="266" spans="2:14" ht="15">
      <c r="B266" s="119" t="s">
        <v>103</v>
      </c>
      <c r="C266" s="483" t="s">
        <v>79</v>
      </c>
      <c r="D266" s="484">
        <v>0.13581087657787147</v>
      </c>
      <c r="E266" s="465" t="s">
        <v>102</v>
      </c>
      <c r="F266" s="466" t="s">
        <v>64</v>
      </c>
      <c r="G266" s="467">
        <v>0.20466698463836719</v>
      </c>
      <c r="H266" s="486" t="s">
        <v>101</v>
      </c>
      <c r="I266" s="486" t="s">
        <v>96</v>
      </c>
      <c r="J266" s="486"/>
      <c r="K266" s="486" t="s">
        <v>100</v>
      </c>
      <c r="L266" s="486" t="s">
        <v>96</v>
      </c>
      <c r="M266" s="487"/>
    </row>
    <row r="267" spans="2:14" ht="15.6" thickBot="1">
      <c r="B267" s="125" t="s">
        <v>99</v>
      </c>
      <c r="C267" s="486" t="s">
        <v>79</v>
      </c>
      <c r="D267" s="487">
        <v>0.2232691780536871</v>
      </c>
      <c r="E267" s="468" t="s">
        <v>98</v>
      </c>
      <c r="F267" s="469" t="s">
        <v>64</v>
      </c>
      <c r="G267" s="470">
        <v>0.10444758416500931</v>
      </c>
      <c r="H267" s="486" t="s">
        <v>97</v>
      </c>
      <c r="I267" s="486" t="s">
        <v>96</v>
      </c>
      <c r="J267" s="486"/>
      <c r="K267" s="486" t="s">
        <v>95</v>
      </c>
      <c r="L267" s="486" t="s">
        <v>94</v>
      </c>
      <c r="M267" s="487"/>
    </row>
    <row r="268" spans="2:14" ht="15">
      <c r="B268" s="125" t="s">
        <v>93</v>
      </c>
      <c r="C268" s="486" t="s">
        <v>79</v>
      </c>
      <c r="D268" s="487">
        <v>0.25799481818772774</v>
      </c>
      <c r="E268" s="485" t="s">
        <v>92</v>
      </c>
      <c r="F268" s="483" t="s">
        <v>77</v>
      </c>
      <c r="G268" s="484">
        <v>0.38311165038940143</v>
      </c>
      <c r="H268" s="485" t="s">
        <v>91</v>
      </c>
      <c r="I268" s="483" t="s">
        <v>86</v>
      </c>
      <c r="J268" s="484">
        <v>0.61255213624653315</v>
      </c>
      <c r="K268" s="471" t="s">
        <v>90</v>
      </c>
      <c r="L268" s="472" t="s">
        <v>51</v>
      </c>
      <c r="M268" s="473">
        <v>0.16730302102743932</v>
      </c>
    </row>
    <row r="269" spans="2:14" ht="15.6" thickBot="1">
      <c r="B269" s="125" t="s">
        <v>89</v>
      </c>
      <c r="C269" s="486" t="s">
        <v>79</v>
      </c>
      <c r="D269" s="487">
        <v>0.17215063094222241</v>
      </c>
      <c r="E269" s="488" t="s">
        <v>88</v>
      </c>
      <c r="F269" s="486" t="s">
        <v>77</v>
      </c>
      <c r="G269" s="487">
        <v>0.10897436742876361</v>
      </c>
      <c r="H269" s="489" t="s">
        <v>87</v>
      </c>
      <c r="I269" s="490" t="s">
        <v>86</v>
      </c>
      <c r="J269" s="491">
        <v>0.38744786375346679</v>
      </c>
      <c r="K269" s="474" t="s">
        <v>85</v>
      </c>
      <c r="L269" s="475" t="s">
        <v>51</v>
      </c>
      <c r="M269" s="476">
        <v>7.0135021686169002E-2</v>
      </c>
    </row>
    <row r="270" spans="2:14" ht="15">
      <c r="B270" s="125" t="s">
        <v>84</v>
      </c>
      <c r="C270" s="486" t="s">
        <v>79</v>
      </c>
      <c r="D270" s="487">
        <v>0.10558982925746274</v>
      </c>
      <c r="E270" s="488" t="s">
        <v>83</v>
      </c>
      <c r="F270" s="486" t="s">
        <v>77</v>
      </c>
      <c r="G270" s="487">
        <v>0.33110727168415294</v>
      </c>
      <c r="H270" s="485" t="s">
        <v>82</v>
      </c>
      <c r="I270" s="483" t="s">
        <v>75</v>
      </c>
      <c r="J270" s="484">
        <v>0.56072218941247476</v>
      </c>
      <c r="K270" s="474" t="s">
        <v>81</v>
      </c>
      <c r="L270" s="475" t="s">
        <v>51</v>
      </c>
      <c r="M270" s="476">
        <v>0.11679086466028582</v>
      </c>
    </row>
    <row r="271" spans="2:14" ht="15.6" thickBot="1">
      <c r="B271" s="122" t="s">
        <v>80</v>
      </c>
      <c r="C271" s="490" t="s">
        <v>79</v>
      </c>
      <c r="D271" s="491">
        <v>0.10518466698102857</v>
      </c>
      <c r="E271" s="489" t="s">
        <v>78</v>
      </c>
      <c r="F271" s="490" t="s">
        <v>77</v>
      </c>
      <c r="G271" s="491">
        <v>0.17680671049768207</v>
      </c>
      <c r="H271" s="489" t="s">
        <v>76</v>
      </c>
      <c r="I271" s="490" t="s">
        <v>75</v>
      </c>
      <c r="J271" s="491">
        <v>0.43927781058752524</v>
      </c>
      <c r="K271" s="477" t="s">
        <v>74</v>
      </c>
      <c r="L271" s="478" t="s">
        <v>51</v>
      </c>
      <c r="M271" s="479">
        <v>9.043929036196123E-2</v>
      </c>
    </row>
    <row r="272" spans="2:14" ht="15">
      <c r="B272" s="119" t="s">
        <v>73</v>
      </c>
      <c r="C272" s="483" t="s">
        <v>62</v>
      </c>
      <c r="D272" s="483">
        <v>0.40835661132706869</v>
      </c>
      <c r="E272" s="485" t="s">
        <v>72</v>
      </c>
      <c r="F272" s="483" t="s">
        <v>55</v>
      </c>
      <c r="G272" s="484">
        <v>0.34173033256808799</v>
      </c>
      <c r="H272" s="485" t="s">
        <v>71</v>
      </c>
      <c r="I272" s="483" t="s">
        <v>66</v>
      </c>
      <c r="J272" s="484">
        <v>0.51581570783457453</v>
      </c>
      <c r="K272" s="462" t="s">
        <v>70</v>
      </c>
      <c r="L272" s="463" t="s">
        <v>64</v>
      </c>
      <c r="M272" s="464">
        <v>0.15685172019690247</v>
      </c>
    </row>
    <row r="273" spans="2:14" ht="15.6" thickBot="1">
      <c r="B273" s="125" t="s">
        <v>69</v>
      </c>
      <c r="C273" s="486" t="s">
        <v>62</v>
      </c>
      <c r="D273" s="486">
        <v>0.3521716519563598</v>
      </c>
      <c r="E273" s="488" t="s">
        <v>68</v>
      </c>
      <c r="F273" s="486" t="s">
        <v>55</v>
      </c>
      <c r="G273" s="487">
        <v>0.2017487737257411</v>
      </c>
      <c r="H273" s="489" t="s">
        <v>67</v>
      </c>
      <c r="I273" s="490" t="s">
        <v>66</v>
      </c>
      <c r="J273" s="491">
        <v>0.48418429216542552</v>
      </c>
      <c r="K273" s="468" t="s">
        <v>65</v>
      </c>
      <c r="L273" s="469" t="s">
        <v>64</v>
      </c>
      <c r="M273" s="470">
        <v>0.12691318472655932</v>
      </c>
    </row>
    <row r="274" spans="2:14" ht="15.6" thickBot="1">
      <c r="B274" s="122" t="s">
        <v>63</v>
      </c>
      <c r="C274" s="490" t="s">
        <v>62</v>
      </c>
      <c r="D274" s="490">
        <v>0.23947173671657151</v>
      </c>
      <c r="E274" s="488" t="s">
        <v>61</v>
      </c>
      <c r="F274" s="486" t="s">
        <v>55</v>
      </c>
      <c r="G274" s="487">
        <v>0.30557186406232356</v>
      </c>
      <c r="H274" s="485" t="s">
        <v>60</v>
      </c>
      <c r="I274" s="483" t="s">
        <v>53</v>
      </c>
      <c r="J274" s="484">
        <v>0.48510248030199388</v>
      </c>
      <c r="K274" s="471" t="s">
        <v>59</v>
      </c>
      <c r="L274" s="472" t="s">
        <v>51</v>
      </c>
      <c r="M274" s="473">
        <v>0.35191201662576455</v>
      </c>
    </row>
    <row r="275" spans="2:14" ht="15.6" thickBot="1">
      <c r="B275" s="125" t="s">
        <v>58</v>
      </c>
      <c r="C275" s="486" t="s">
        <v>57</v>
      </c>
      <c r="D275" s="486"/>
      <c r="E275" s="489" t="s">
        <v>56</v>
      </c>
      <c r="F275" s="490" t="s">
        <v>55</v>
      </c>
      <c r="G275" s="491">
        <v>0.15094902964384729</v>
      </c>
      <c r="H275" s="489" t="s">
        <v>54</v>
      </c>
      <c r="I275" s="490" t="s">
        <v>53</v>
      </c>
      <c r="J275" s="491">
        <v>0.51489751969800612</v>
      </c>
      <c r="K275" s="477" t="s">
        <v>52</v>
      </c>
      <c r="L275" s="478" t="s">
        <v>51</v>
      </c>
      <c r="M275" s="479">
        <v>0.20341978563838006</v>
      </c>
    </row>
    <row r="276" spans="2:14" ht="15">
      <c r="B276" s="119" t="s">
        <v>50</v>
      </c>
      <c r="C276" s="483" t="s">
        <v>36</v>
      </c>
      <c r="D276" s="484">
        <v>0.40479903199306871</v>
      </c>
      <c r="E276" s="485" t="s">
        <v>49</v>
      </c>
      <c r="F276" s="483" t="s">
        <v>34</v>
      </c>
      <c r="G276" s="484">
        <v>0.4346895709009363</v>
      </c>
      <c r="H276" s="485" t="s">
        <v>48</v>
      </c>
      <c r="I276" s="483" t="s">
        <v>43</v>
      </c>
      <c r="J276" s="484">
        <v>0.68025643091854915</v>
      </c>
      <c r="K276" s="485" t="s">
        <v>47</v>
      </c>
      <c r="L276" s="483" t="s">
        <v>30</v>
      </c>
      <c r="M276" s="484">
        <v>0.33773800216480204</v>
      </c>
    </row>
    <row r="277" spans="2:14" ht="15.6" thickBot="1">
      <c r="B277" s="125" t="s">
        <v>46</v>
      </c>
      <c r="C277" s="486" t="s">
        <v>36</v>
      </c>
      <c r="D277" s="487">
        <v>0.18972477081757302</v>
      </c>
      <c r="E277" s="488" t="s">
        <v>45</v>
      </c>
      <c r="F277" s="486" t="s">
        <v>34</v>
      </c>
      <c r="G277" s="487">
        <v>0.15866420042126209</v>
      </c>
      <c r="H277" s="489" t="s">
        <v>44</v>
      </c>
      <c r="I277" s="490" t="s">
        <v>43</v>
      </c>
      <c r="J277" s="491">
        <v>0.31974356908145085</v>
      </c>
      <c r="K277" s="488" t="s">
        <v>42</v>
      </c>
      <c r="L277" s="486" t="s">
        <v>30</v>
      </c>
      <c r="M277" s="487">
        <v>0.13936635235751446</v>
      </c>
    </row>
    <row r="278" spans="2:14" ht="15">
      <c r="B278" s="125" t="s">
        <v>41</v>
      </c>
      <c r="C278" s="486" t="s">
        <v>36</v>
      </c>
      <c r="D278" s="487">
        <v>0.14747816894913232</v>
      </c>
      <c r="E278" s="488" t="s">
        <v>40</v>
      </c>
      <c r="F278" s="486" t="s">
        <v>34</v>
      </c>
      <c r="G278" s="487">
        <v>0.26806600430737526</v>
      </c>
      <c r="H278" s="485" t="s">
        <v>39</v>
      </c>
      <c r="I278" s="483" t="s">
        <v>32</v>
      </c>
      <c r="J278" s="484">
        <v>0.51579682469769716</v>
      </c>
      <c r="K278" s="488" t="s">
        <v>38</v>
      </c>
      <c r="L278" s="486" t="s">
        <v>30</v>
      </c>
      <c r="M278" s="487">
        <v>0.36789346941592938</v>
      </c>
    </row>
    <row r="279" spans="2:14" ht="15.6" thickBot="1">
      <c r="B279" s="122" t="s">
        <v>37</v>
      </c>
      <c r="C279" s="490" t="s">
        <v>36</v>
      </c>
      <c r="D279" s="491">
        <v>0.25799802824022589</v>
      </c>
      <c r="E279" s="489" t="s">
        <v>35</v>
      </c>
      <c r="F279" s="490" t="s">
        <v>34</v>
      </c>
      <c r="G279" s="491">
        <v>0.13858022437042639</v>
      </c>
      <c r="H279" s="489" t="s">
        <v>33</v>
      </c>
      <c r="I279" s="490" t="s">
        <v>32</v>
      </c>
      <c r="J279" s="491">
        <v>0.48420317530230278</v>
      </c>
      <c r="K279" s="489" t="s">
        <v>31</v>
      </c>
      <c r="L279" s="490" t="s">
        <v>30</v>
      </c>
      <c r="M279" s="491">
        <v>0.15500217606175415</v>
      </c>
    </row>
    <row r="280" spans="2:14">
      <c r="B280" s="480"/>
      <c r="C280" s="480"/>
      <c r="D280" s="481"/>
      <c r="E280" s="480"/>
      <c r="F280" s="480"/>
      <c r="G280" s="481"/>
      <c r="H280" s="480"/>
      <c r="I280" s="480"/>
      <c r="J280" s="481"/>
      <c r="K280" s="480"/>
      <c r="L280" s="480"/>
      <c r="M280" s="481"/>
      <c r="N280" s="1"/>
    </row>
    <row r="281" spans="2:14">
      <c r="B281" s="480"/>
      <c r="C281" s="480"/>
      <c r="D281" s="481"/>
      <c r="E281" s="480"/>
      <c r="F281" s="480"/>
      <c r="G281" s="481"/>
      <c r="H281" s="480"/>
      <c r="I281" s="480"/>
      <c r="J281" s="481"/>
      <c r="K281" s="480"/>
      <c r="L281" s="480"/>
      <c r="M281" s="481"/>
      <c r="N281" s="1"/>
    </row>
    <row r="282" spans="2:14">
      <c r="B282" s="480" t="s">
        <v>674</v>
      </c>
      <c r="E282" s="480" t="s">
        <v>680</v>
      </c>
      <c r="F282" s="480"/>
      <c r="G282" s="480"/>
      <c r="H282" s="480"/>
      <c r="I282" s="480"/>
      <c r="J282" s="480"/>
      <c r="K282" s="480"/>
      <c r="L282" s="480"/>
      <c r="M282" s="480"/>
      <c r="N282" s="1"/>
    </row>
    <row r="283" spans="2:14">
      <c r="B283" s="480"/>
      <c r="E283" s="480" t="s">
        <v>675</v>
      </c>
      <c r="F283" s="480"/>
      <c r="G283" s="480"/>
      <c r="H283" s="480"/>
      <c r="I283" s="480"/>
      <c r="J283" s="480"/>
      <c r="K283" s="480"/>
      <c r="L283" s="480"/>
      <c r="M283" s="480"/>
      <c r="N283" s="1"/>
    </row>
    <row r="284" spans="2:14" ht="15" thickBot="1">
      <c r="B284" s="480"/>
      <c r="C284" s="480"/>
      <c r="D284" s="480"/>
      <c r="E284" s="480"/>
      <c r="F284" s="480"/>
      <c r="G284" s="480"/>
      <c r="H284" s="480"/>
      <c r="I284" s="480"/>
      <c r="J284" s="480"/>
      <c r="K284" s="480"/>
      <c r="L284" s="480"/>
      <c r="M284" s="480"/>
      <c r="N284" s="1"/>
    </row>
    <row r="285" spans="2:14" ht="15">
      <c r="B285" s="119" t="s">
        <v>114</v>
      </c>
      <c r="C285" s="120" t="s">
        <v>109</v>
      </c>
      <c r="D285" s="492">
        <v>0.36065573770491804</v>
      </c>
      <c r="E285" s="40" t="s">
        <v>113</v>
      </c>
      <c r="F285" s="39" t="s">
        <v>64</v>
      </c>
      <c r="G285" s="50">
        <v>0.16541353383458646</v>
      </c>
      <c r="H285" s="128" t="s">
        <v>112</v>
      </c>
      <c r="I285" s="120" t="s">
        <v>106</v>
      </c>
      <c r="J285" s="121">
        <v>0.17525773195876287</v>
      </c>
      <c r="K285" s="128" t="s">
        <v>111</v>
      </c>
      <c r="L285" s="120" t="s">
        <v>104</v>
      </c>
      <c r="M285" s="121">
        <v>0.17948717948717949</v>
      </c>
    </row>
    <row r="286" spans="2:14" ht="15.6" thickBot="1">
      <c r="B286" s="122" t="s">
        <v>110</v>
      </c>
      <c r="C286" s="123" t="s">
        <v>109</v>
      </c>
      <c r="D286" s="494">
        <v>0.63934426229508201</v>
      </c>
      <c r="E286" s="46" t="s">
        <v>108</v>
      </c>
      <c r="F286" s="45" t="s">
        <v>64</v>
      </c>
      <c r="G286" s="52">
        <v>0.21804511278195488</v>
      </c>
      <c r="H286" s="130" t="s">
        <v>107</v>
      </c>
      <c r="I286" s="123" t="s">
        <v>106</v>
      </c>
      <c r="J286" s="124">
        <v>0.82474226804123707</v>
      </c>
      <c r="K286" s="130" t="s">
        <v>105</v>
      </c>
      <c r="L286" s="123" t="s">
        <v>104</v>
      </c>
      <c r="M286" s="124">
        <v>0.82051282051282048</v>
      </c>
    </row>
    <row r="287" spans="2:14" ht="15">
      <c r="B287" s="119" t="s">
        <v>103</v>
      </c>
      <c r="C287" s="120" t="s">
        <v>79</v>
      </c>
      <c r="D287" s="492">
        <v>4.8543689320388345E-3</v>
      </c>
      <c r="E287" s="46" t="s">
        <v>102</v>
      </c>
      <c r="F287" s="45" t="s">
        <v>64</v>
      </c>
      <c r="G287" s="52">
        <v>6.0150375939849621E-2</v>
      </c>
      <c r="H287" s="126" t="s">
        <v>101</v>
      </c>
      <c r="I287" s="126" t="s">
        <v>96</v>
      </c>
      <c r="J287" s="126">
        <v>0</v>
      </c>
      <c r="K287" s="126" t="s">
        <v>100</v>
      </c>
      <c r="L287" s="126" t="s">
        <v>96</v>
      </c>
      <c r="M287" s="127">
        <v>0</v>
      </c>
    </row>
    <row r="288" spans="2:14" ht="15.6" thickBot="1">
      <c r="B288" s="125" t="s">
        <v>99</v>
      </c>
      <c r="C288" s="126" t="s">
        <v>79</v>
      </c>
      <c r="D288" s="493">
        <v>0.19902912621359223</v>
      </c>
      <c r="E288" s="37" t="s">
        <v>98</v>
      </c>
      <c r="F288" s="36" t="s">
        <v>64</v>
      </c>
      <c r="G288" s="49">
        <v>0.15037593984962405</v>
      </c>
      <c r="H288" s="126" t="s">
        <v>97</v>
      </c>
      <c r="I288" s="126" t="s">
        <v>96</v>
      </c>
      <c r="J288" s="126">
        <v>0</v>
      </c>
      <c r="K288" s="126" t="s">
        <v>95</v>
      </c>
      <c r="L288" s="126" t="s">
        <v>94</v>
      </c>
      <c r="M288" s="127"/>
    </row>
    <row r="289" spans="2:13" ht="15">
      <c r="B289" s="125" t="s">
        <v>93</v>
      </c>
      <c r="C289" s="126" t="s">
        <v>79</v>
      </c>
      <c r="D289" s="493">
        <v>0.21844660194174756</v>
      </c>
      <c r="E289" s="128" t="s">
        <v>92</v>
      </c>
      <c r="F289" s="120" t="s">
        <v>77</v>
      </c>
      <c r="G289" s="121">
        <v>0.34090909090909088</v>
      </c>
      <c r="H289" s="128" t="s">
        <v>91</v>
      </c>
      <c r="I289" s="120" t="s">
        <v>86</v>
      </c>
      <c r="J289" s="121">
        <v>0.28888888888888886</v>
      </c>
      <c r="K289" s="34" t="s">
        <v>90</v>
      </c>
      <c r="L289" s="33" t="s">
        <v>51</v>
      </c>
      <c r="M289" s="48">
        <v>0.14772727272727273</v>
      </c>
    </row>
    <row r="290" spans="2:13" ht="15.6" thickBot="1">
      <c r="B290" s="125" t="s">
        <v>89</v>
      </c>
      <c r="C290" s="126" t="s">
        <v>79</v>
      </c>
      <c r="D290" s="493">
        <v>0.33980582524271846</v>
      </c>
      <c r="E290" s="129" t="s">
        <v>88</v>
      </c>
      <c r="F290" s="126" t="s">
        <v>77</v>
      </c>
      <c r="G290" s="127">
        <v>0.11363636363636363</v>
      </c>
      <c r="H290" s="130" t="s">
        <v>87</v>
      </c>
      <c r="I290" s="123" t="s">
        <v>86</v>
      </c>
      <c r="J290" s="124">
        <v>0.71111111111111114</v>
      </c>
      <c r="K290" s="43" t="s">
        <v>85</v>
      </c>
      <c r="L290" s="42" t="s">
        <v>51</v>
      </c>
      <c r="M290" s="51">
        <v>0.59090909090909094</v>
      </c>
    </row>
    <row r="291" spans="2:13" ht="15">
      <c r="B291" s="158" t="s">
        <v>84</v>
      </c>
      <c r="C291" s="495" t="s">
        <v>79</v>
      </c>
      <c r="D291" s="493">
        <v>2.9126213592233011E-2</v>
      </c>
      <c r="E291" s="129" t="s">
        <v>83</v>
      </c>
      <c r="F291" s="126" t="s">
        <v>77</v>
      </c>
      <c r="G291" s="127">
        <v>0.38636363636363635</v>
      </c>
      <c r="H291" s="128" t="s">
        <v>82</v>
      </c>
      <c r="I291" s="120" t="s">
        <v>75</v>
      </c>
      <c r="J291" s="121">
        <v>0.18055555555555555</v>
      </c>
      <c r="K291" s="43" t="s">
        <v>81</v>
      </c>
      <c r="L291" s="42" t="s">
        <v>51</v>
      </c>
      <c r="M291" s="51">
        <v>3.4090909090909088E-2</v>
      </c>
    </row>
    <row r="292" spans="2:13" ht="15.6" thickBot="1">
      <c r="B292" s="122" t="s">
        <v>80</v>
      </c>
      <c r="C292" s="123" t="s">
        <v>79</v>
      </c>
      <c r="D292" s="493">
        <v>0.20873786407766989</v>
      </c>
      <c r="E292" s="130" t="s">
        <v>78</v>
      </c>
      <c r="F292" s="123" t="s">
        <v>77</v>
      </c>
      <c r="G292" s="124">
        <v>0.15909090909090909</v>
      </c>
      <c r="H292" s="130" t="s">
        <v>76</v>
      </c>
      <c r="I292" s="123" t="s">
        <v>75</v>
      </c>
      <c r="J292" s="124">
        <v>0.81944444444444442</v>
      </c>
      <c r="K292" s="31" t="s">
        <v>74</v>
      </c>
      <c r="L292" s="30" t="s">
        <v>51</v>
      </c>
      <c r="M292" s="47">
        <v>4.5454545454545456E-2</v>
      </c>
    </row>
    <row r="293" spans="2:13" ht="15">
      <c r="B293" s="119" t="s">
        <v>73</v>
      </c>
      <c r="C293" s="120" t="s">
        <v>62</v>
      </c>
      <c r="D293" s="496">
        <v>0.31067961165048541</v>
      </c>
      <c r="E293" s="128" t="s">
        <v>72</v>
      </c>
      <c r="F293" s="120" t="s">
        <v>55</v>
      </c>
      <c r="G293" s="121">
        <v>0.25961538461538464</v>
      </c>
      <c r="H293" s="128" t="s">
        <v>71</v>
      </c>
      <c r="I293" s="120" t="s">
        <v>66</v>
      </c>
      <c r="J293" s="121">
        <v>0.22222222222222221</v>
      </c>
      <c r="K293" s="40" t="s">
        <v>70</v>
      </c>
      <c r="L293" s="39" t="s">
        <v>64</v>
      </c>
      <c r="M293" s="50">
        <v>3.7593984962406013E-2</v>
      </c>
    </row>
    <row r="294" spans="2:13" ht="15.6" thickBot="1">
      <c r="B294" s="125" t="s">
        <v>69</v>
      </c>
      <c r="C294" s="126" t="s">
        <v>62</v>
      </c>
      <c r="D294" s="482">
        <v>0.66019417475728159</v>
      </c>
      <c r="E294" s="129" t="s">
        <v>68</v>
      </c>
      <c r="F294" s="126" t="s">
        <v>55</v>
      </c>
      <c r="G294" s="127">
        <v>0.50961538461538458</v>
      </c>
      <c r="H294" s="130" t="s">
        <v>67</v>
      </c>
      <c r="I294" s="123" t="s">
        <v>66</v>
      </c>
      <c r="J294" s="124">
        <v>0.77777777777777779</v>
      </c>
      <c r="K294" s="37" t="s">
        <v>65</v>
      </c>
      <c r="L294" s="36" t="s">
        <v>64</v>
      </c>
      <c r="M294" s="49">
        <v>0.36842105263157893</v>
      </c>
    </row>
    <row r="295" spans="2:13" ht="15.6" thickBot="1">
      <c r="B295" s="122" t="s">
        <v>63</v>
      </c>
      <c r="C295" s="123" t="s">
        <v>62</v>
      </c>
      <c r="D295" s="497">
        <v>2.9126213592233011E-2</v>
      </c>
      <c r="E295" s="129" t="s">
        <v>61</v>
      </c>
      <c r="F295" s="126" t="s">
        <v>55</v>
      </c>
      <c r="G295" s="127">
        <v>0.10576923076923077</v>
      </c>
      <c r="H295" s="128" t="s">
        <v>60</v>
      </c>
      <c r="I295" s="120" t="s">
        <v>53</v>
      </c>
      <c r="J295" s="121">
        <v>0.26923076923076922</v>
      </c>
      <c r="K295" s="34" t="s">
        <v>59</v>
      </c>
      <c r="L295" s="33" t="s">
        <v>51</v>
      </c>
      <c r="M295" s="48">
        <v>5.6818181818181816E-2</v>
      </c>
    </row>
    <row r="296" spans="2:13" ht="15.6" thickBot="1">
      <c r="B296" s="125" t="s">
        <v>58</v>
      </c>
      <c r="C296" s="126" t="s">
        <v>57</v>
      </c>
      <c r="D296" s="482">
        <v>1</v>
      </c>
      <c r="E296" s="130" t="s">
        <v>56</v>
      </c>
      <c r="F296" s="123" t="s">
        <v>55</v>
      </c>
      <c r="G296" s="124">
        <v>0.125</v>
      </c>
      <c r="H296" s="130" t="s">
        <v>54</v>
      </c>
      <c r="I296" s="123" t="s">
        <v>53</v>
      </c>
      <c r="J296" s="124">
        <v>0.73076923076923073</v>
      </c>
      <c r="K296" s="31" t="s">
        <v>52</v>
      </c>
      <c r="L296" s="30" t="s">
        <v>51</v>
      </c>
      <c r="M296" s="47">
        <v>0.125</v>
      </c>
    </row>
    <row r="297" spans="2:13" ht="15">
      <c r="B297" s="119" t="s">
        <v>50</v>
      </c>
      <c r="C297" s="120" t="s">
        <v>36</v>
      </c>
      <c r="D297" s="492">
        <v>0.20496894409937888</v>
      </c>
      <c r="E297" s="128" t="s">
        <v>49</v>
      </c>
      <c r="F297" s="120" t="s">
        <v>34</v>
      </c>
      <c r="G297" s="121">
        <v>0.24867724867724866</v>
      </c>
      <c r="H297" s="128" t="s">
        <v>48</v>
      </c>
      <c r="I297" s="120" t="s">
        <v>43</v>
      </c>
      <c r="J297" s="121">
        <v>0.30392156862745096</v>
      </c>
      <c r="K297" s="128" t="s">
        <v>47</v>
      </c>
      <c r="L297" s="120" t="s">
        <v>30</v>
      </c>
      <c r="M297" s="121">
        <v>0.21118012422360249</v>
      </c>
    </row>
    <row r="298" spans="2:13" ht="15.6" thickBot="1">
      <c r="B298" s="125" t="s">
        <v>46</v>
      </c>
      <c r="C298" s="126" t="s">
        <v>36</v>
      </c>
      <c r="D298" s="493">
        <v>0.36645962732919257</v>
      </c>
      <c r="E298" s="129" t="s">
        <v>45</v>
      </c>
      <c r="F298" s="126" t="s">
        <v>34</v>
      </c>
      <c r="G298" s="127">
        <v>0.33333333333333331</v>
      </c>
      <c r="H298" s="130" t="s">
        <v>44</v>
      </c>
      <c r="I298" s="123" t="s">
        <v>43</v>
      </c>
      <c r="J298" s="124">
        <v>0.69607843137254899</v>
      </c>
      <c r="K298" s="129" t="s">
        <v>42</v>
      </c>
      <c r="L298" s="126" t="s">
        <v>30</v>
      </c>
      <c r="M298" s="127">
        <v>0.36645962732919257</v>
      </c>
    </row>
    <row r="299" spans="2:13" ht="15">
      <c r="B299" s="125" t="s">
        <v>41</v>
      </c>
      <c r="C299" s="126" t="s">
        <v>36</v>
      </c>
      <c r="D299" s="493">
        <v>8.6956521739130432E-2</v>
      </c>
      <c r="E299" s="129" t="s">
        <v>40</v>
      </c>
      <c r="F299" s="126" t="s">
        <v>34</v>
      </c>
      <c r="G299" s="127">
        <v>0.19576719576719576</v>
      </c>
      <c r="H299" s="128" t="s">
        <v>39</v>
      </c>
      <c r="I299" s="120" t="s">
        <v>32</v>
      </c>
      <c r="J299" s="121">
        <v>0.21296296296296297</v>
      </c>
      <c r="K299" s="129" t="s">
        <v>38</v>
      </c>
      <c r="L299" s="126" t="s">
        <v>30</v>
      </c>
      <c r="M299" s="127">
        <v>0.2484472049689441</v>
      </c>
    </row>
    <row r="300" spans="2:13" ht="15.6" thickBot="1">
      <c r="B300" s="122" t="s">
        <v>37</v>
      </c>
      <c r="C300" s="123" t="s">
        <v>36</v>
      </c>
      <c r="D300" s="494">
        <v>0.34161490683229812</v>
      </c>
      <c r="E300" s="130" t="s">
        <v>35</v>
      </c>
      <c r="F300" s="123" t="s">
        <v>34</v>
      </c>
      <c r="G300" s="124">
        <v>0.22222222222222221</v>
      </c>
      <c r="H300" s="130" t="s">
        <v>33</v>
      </c>
      <c r="I300" s="123" t="s">
        <v>32</v>
      </c>
      <c r="J300" s="124">
        <v>0.78703703703703709</v>
      </c>
      <c r="K300" s="130" t="s">
        <v>31</v>
      </c>
      <c r="L300" s="123" t="s">
        <v>30</v>
      </c>
      <c r="M300" s="124">
        <v>0.17391304347826086</v>
      </c>
    </row>
    <row r="301" spans="2:13">
      <c r="B301" s="480"/>
      <c r="C301" s="480"/>
      <c r="D301" s="481"/>
      <c r="E301" s="480"/>
      <c r="F301" s="480"/>
      <c r="G301" s="481"/>
      <c r="H301" s="480"/>
      <c r="I301" s="480"/>
      <c r="J301" s="481"/>
      <c r="K301" s="480"/>
      <c r="L301" s="480"/>
      <c r="M301" s="481"/>
    </row>
    <row r="302" spans="2:13">
      <c r="B302" s="480"/>
      <c r="C302" s="480"/>
      <c r="D302" s="481"/>
      <c r="E302" s="480"/>
      <c r="F302" s="480"/>
      <c r="G302" s="481"/>
      <c r="H302" s="480"/>
      <c r="I302" s="480"/>
      <c r="J302" s="481"/>
      <c r="K302" s="480"/>
      <c r="L302" s="480"/>
      <c r="M302" s="481"/>
    </row>
    <row r="303" spans="2:13" ht="15">
      <c r="B303" s="498" t="s">
        <v>672</v>
      </c>
      <c r="E303" s="480" t="s">
        <v>681</v>
      </c>
      <c r="F303" s="499"/>
      <c r="G303" s="500"/>
      <c r="H303" s="500"/>
      <c r="I303" s="525" t="s">
        <v>682</v>
      </c>
      <c r="J303" s="499"/>
      <c r="K303" s="500"/>
      <c r="L303" s="500"/>
      <c r="M303" s="499"/>
    </row>
    <row r="304" spans="2:13">
      <c r="B304" s="500"/>
      <c r="E304" s="500" t="s">
        <v>676</v>
      </c>
      <c r="F304" s="499"/>
      <c r="G304" s="500"/>
      <c r="H304" s="500"/>
      <c r="I304" s="499"/>
      <c r="J304" s="499"/>
      <c r="K304" s="500"/>
      <c r="L304" s="500"/>
      <c r="M304" s="499"/>
    </row>
    <row r="305" spans="2:13" ht="15" thickBot="1">
      <c r="B305" s="500"/>
      <c r="C305" s="500"/>
      <c r="D305" s="499"/>
      <c r="E305" s="500"/>
      <c r="F305" s="500"/>
      <c r="G305" s="499"/>
      <c r="H305" s="500"/>
      <c r="I305" s="500"/>
      <c r="J305" s="499"/>
      <c r="K305" s="500"/>
      <c r="L305" s="500"/>
      <c r="M305" s="499"/>
    </row>
    <row r="306" spans="2:13" ht="15">
      <c r="B306" s="119" t="s">
        <v>114</v>
      </c>
      <c r="C306" s="483" t="s">
        <v>109</v>
      </c>
      <c r="D306" s="484">
        <v>0.33126580278128953</v>
      </c>
      <c r="E306" s="462" t="s">
        <v>113</v>
      </c>
      <c r="F306" s="463" t="s">
        <v>64</v>
      </c>
      <c r="G306" s="464">
        <v>0.14140905243641932</v>
      </c>
      <c r="H306" s="485" t="s">
        <v>112</v>
      </c>
      <c r="I306" s="483" t="s">
        <v>106</v>
      </c>
      <c r="J306" s="484">
        <v>0.28700233005774489</v>
      </c>
      <c r="K306" s="485" t="s">
        <v>111</v>
      </c>
      <c r="L306" s="483" t="s">
        <v>104</v>
      </c>
      <c r="M306" s="484">
        <v>0.27367513327061777</v>
      </c>
    </row>
    <row r="307" spans="2:13" ht="15.6" thickBot="1">
      <c r="B307" s="122" t="s">
        <v>110</v>
      </c>
      <c r="C307" s="490" t="s">
        <v>109</v>
      </c>
      <c r="D307" s="491">
        <v>0.66873419721871052</v>
      </c>
      <c r="E307" s="465" t="s">
        <v>108</v>
      </c>
      <c r="F307" s="466" t="s">
        <v>64</v>
      </c>
      <c r="G307" s="467">
        <v>0.24680585224295676</v>
      </c>
      <c r="H307" s="489" t="s">
        <v>107</v>
      </c>
      <c r="I307" s="490" t="s">
        <v>106</v>
      </c>
      <c r="J307" s="491">
        <v>0.71299766994225511</v>
      </c>
      <c r="K307" s="489" t="s">
        <v>105</v>
      </c>
      <c r="L307" s="490" t="s">
        <v>104</v>
      </c>
      <c r="M307" s="491">
        <v>0.72632486672938223</v>
      </c>
    </row>
    <row r="308" spans="2:13" ht="15">
      <c r="B308" s="119" t="s">
        <v>103</v>
      </c>
      <c r="C308" s="483" t="s">
        <v>79</v>
      </c>
      <c r="D308" s="484">
        <v>4.3308374214648421E-2</v>
      </c>
      <c r="E308" s="465" t="s">
        <v>102</v>
      </c>
      <c r="F308" s="466" t="s">
        <v>64</v>
      </c>
      <c r="G308" s="467">
        <v>0.14626576921526743</v>
      </c>
      <c r="H308" s="486" t="s">
        <v>101</v>
      </c>
      <c r="I308" s="486" t="s">
        <v>96</v>
      </c>
      <c r="J308" s="486"/>
      <c r="K308" s="486" t="s">
        <v>100</v>
      </c>
      <c r="L308" s="486" t="s">
        <v>96</v>
      </c>
      <c r="M308" s="487"/>
    </row>
    <row r="309" spans="2:13" ht="15.6" thickBot="1">
      <c r="B309" s="125" t="s">
        <v>99</v>
      </c>
      <c r="C309" s="486" t="s">
        <v>79</v>
      </c>
      <c r="D309" s="487">
        <v>0.14171615457440398</v>
      </c>
      <c r="E309" s="468" t="s">
        <v>98</v>
      </c>
      <c r="F309" s="469" t="s">
        <v>64</v>
      </c>
      <c r="G309" s="470">
        <v>0.14662851154729756</v>
      </c>
      <c r="H309" s="486" t="s">
        <v>97</v>
      </c>
      <c r="I309" s="486" t="s">
        <v>96</v>
      </c>
      <c r="J309" s="486"/>
      <c r="K309" s="486" t="s">
        <v>95</v>
      </c>
      <c r="L309" s="486" t="s">
        <v>94</v>
      </c>
      <c r="M309" s="487"/>
    </row>
    <row r="310" spans="2:13" ht="15">
      <c r="B310" s="125" t="s">
        <v>93</v>
      </c>
      <c r="C310" s="486" t="s">
        <v>79</v>
      </c>
      <c r="D310" s="487">
        <v>0.14484895429899303</v>
      </c>
      <c r="E310" s="485" t="s">
        <v>92</v>
      </c>
      <c r="F310" s="483" t="s">
        <v>77</v>
      </c>
      <c r="G310" s="484">
        <v>0.17670308197886136</v>
      </c>
      <c r="H310" s="485" t="s">
        <v>91</v>
      </c>
      <c r="I310" s="483" t="s">
        <v>86</v>
      </c>
      <c r="J310" s="484">
        <v>0.37962169643445592</v>
      </c>
      <c r="K310" s="471" t="s">
        <v>90</v>
      </c>
      <c r="L310" s="472" t="s">
        <v>51</v>
      </c>
      <c r="M310" s="473">
        <v>0.11282757812041977</v>
      </c>
    </row>
    <row r="311" spans="2:13" ht="15.6" thickBot="1">
      <c r="B311" s="125" t="s">
        <v>89</v>
      </c>
      <c r="C311" s="486" t="s">
        <v>79</v>
      </c>
      <c r="D311" s="487">
        <v>0.32195541785007314</v>
      </c>
      <c r="E311" s="488" t="s">
        <v>88</v>
      </c>
      <c r="F311" s="486" t="s">
        <v>77</v>
      </c>
      <c r="G311" s="487">
        <v>0.22071231903366195</v>
      </c>
      <c r="H311" s="489" t="s">
        <v>87</v>
      </c>
      <c r="I311" s="490" t="s">
        <v>86</v>
      </c>
      <c r="J311" s="491">
        <v>0.62037830356554402</v>
      </c>
      <c r="K311" s="474" t="s">
        <v>85</v>
      </c>
      <c r="L311" s="475" t="s">
        <v>51</v>
      </c>
      <c r="M311" s="476">
        <v>0.25546696370991384</v>
      </c>
    </row>
    <row r="312" spans="2:13" ht="15">
      <c r="B312" s="125" t="s">
        <v>84</v>
      </c>
      <c r="C312" s="486" t="s">
        <v>79</v>
      </c>
      <c r="D312" s="487">
        <v>8.6479042946897317E-2</v>
      </c>
      <c r="E312" s="488" t="s">
        <v>83</v>
      </c>
      <c r="F312" s="486" t="s">
        <v>77</v>
      </c>
      <c r="G312" s="487">
        <v>0.35378363975486277</v>
      </c>
      <c r="H312" s="485" t="s">
        <v>82</v>
      </c>
      <c r="I312" s="483" t="s">
        <v>75</v>
      </c>
      <c r="J312" s="484">
        <v>0.52504330385632236</v>
      </c>
      <c r="K312" s="474" t="s">
        <v>81</v>
      </c>
      <c r="L312" s="475" t="s">
        <v>51</v>
      </c>
      <c r="M312" s="476">
        <v>6.0854781028316818E-2</v>
      </c>
    </row>
    <row r="313" spans="2:13" ht="15.6" thickBot="1">
      <c r="B313" s="122" t="s">
        <v>80</v>
      </c>
      <c r="C313" s="490" t="s">
        <v>79</v>
      </c>
      <c r="D313" s="491">
        <v>0.26169205611498408</v>
      </c>
      <c r="E313" s="489" t="s">
        <v>78</v>
      </c>
      <c r="F313" s="490" t="s">
        <v>77</v>
      </c>
      <c r="G313" s="491">
        <v>0.24880095923261392</v>
      </c>
      <c r="H313" s="489" t="s">
        <v>76</v>
      </c>
      <c r="I313" s="490" t="s">
        <v>75</v>
      </c>
      <c r="J313" s="491">
        <v>0.47495669614367764</v>
      </c>
      <c r="K313" s="477" t="s">
        <v>74</v>
      </c>
      <c r="L313" s="478" t="s">
        <v>51</v>
      </c>
      <c r="M313" s="479">
        <v>0.17722929002755466</v>
      </c>
    </row>
    <row r="314" spans="2:13" ht="15">
      <c r="B314" s="119" t="s">
        <v>73</v>
      </c>
      <c r="C314" s="483" t="s">
        <v>62</v>
      </c>
      <c r="D314" s="483">
        <v>0.27392036279932663</v>
      </c>
      <c r="E314" s="485" t="s">
        <v>72</v>
      </c>
      <c r="F314" s="483" t="s">
        <v>55</v>
      </c>
      <c r="G314" s="484">
        <v>0.19427078473453391</v>
      </c>
      <c r="H314" s="485" t="s">
        <v>71</v>
      </c>
      <c r="I314" s="483" t="s">
        <v>66</v>
      </c>
      <c r="J314" s="484">
        <v>0.33</v>
      </c>
      <c r="K314" s="462" t="s">
        <v>70</v>
      </c>
      <c r="L314" s="463" t="s">
        <v>64</v>
      </c>
      <c r="M314" s="464">
        <v>9.040345008262464E-2</v>
      </c>
    </row>
    <row r="315" spans="2:13" ht="15.6" thickBot="1">
      <c r="B315" s="125" t="s">
        <v>69</v>
      </c>
      <c r="C315" s="486" t="s">
        <v>62</v>
      </c>
      <c r="D315" s="486">
        <v>0.56931322362318337</v>
      </c>
      <c r="E315" s="488" t="s">
        <v>68</v>
      </c>
      <c r="F315" s="486" t="s">
        <v>55</v>
      </c>
      <c r="G315" s="487">
        <v>0.40524400485210416</v>
      </c>
      <c r="H315" s="489" t="s">
        <v>67</v>
      </c>
      <c r="I315" s="490" t="s">
        <v>66</v>
      </c>
      <c r="J315" s="491">
        <v>0.67</v>
      </c>
      <c r="K315" s="468" t="s">
        <v>65</v>
      </c>
      <c r="L315" s="469" t="s">
        <v>64</v>
      </c>
      <c r="M315" s="470">
        <v>0.22848736447543427</v>
      </c>
    </row>
    <row r="316" spans="2:13" ht="15.6" thickBot="1">
      <c r="B316" s="122" t="s">
        <v>63</v>
      </c>
      <c r="C316" s="490" t="s">
        <v>62</v>
      </c>
      <c r="D316" s="490">
        <v>0.15676641357748994</v>
      </c>
      <c r="E316" s="488" t="s">
        <v>61</v>
      </c>
      <c r="F316" s="486" t="s">
        <v>55</v>
      </c>
      <c r="G316" s="487">
        <v>0.19392864918665048</v>
      </c>
      <c r="H316" s="485" t="s">
        <v>60</v>
      </c>
      <c r="I316" s="483" t="s">
        <v>53</v>
      </c>
      <c r="J316" s="484">
        <v>0.2183162892622352</v>
      </c>
      <c r="K316" s="471" t="s">
        <v>59</v>
      </c>
      <c r="L316" s="472" t="s">
        <v>51</v>
      </c>
      <c r="M316" s="473">
        <v>0.13402122295831623</v>
      </c>
    </row>
    <row r="317" spans="2:13" ht="15.6" thickBot="1">
      <c r="B317" s="125" t="s">
        <v>58</v>
      </c>
      <c r="C317" s="486" t="s">
        <v>57</v>
      </c>
      <c r="D317" s="486"/>
      <c r="E317" s="489" t="s">
        <v>56</v>
      </c>
      <c r="F317" s="490" t="s">
        <v>55</v>
      </c>
      <c r="G317" s="491">
        <v>0.20655656122671145</v>
      </c>
      <c r="H317" s="489" t="s">
        <v>54</v>
      </c>
      <c r="I317" s="490" t="s">
        <v>53</v>
      </c>
      <c r="J317" s="491">
        <v>0.78168371073776477</v>
      </c>
      <c r="K317" s="477" t="s">
        <v>52</v>
      </c>
      <c r="L317" s="478" t="s">
        <v>51</v>
      </c>
      <c r="M317" s="479">
        <v>0.25960016415547871</v>
      </c>
    </row>
    <row r="318" spans="2:13" ht="15">
      <c r="B318" s="119" t="s">
        <v>50</v>
      </c>
      <c r="C318" s="483" t="s">
        <v>36</v>
      </c>
      <c r="D318" s="484">
        <v>0.2172053549551155</v>
      </c>
      <c r="E318" s="485" t="s">
        <v>49</v>
      </c>
      <c r="F318" s="483" t="s">
        <v>34</v>
      </c>
      <c r="G318" s="484">
        <v>0.18904336648399972</v>
      </c>
      <c r="H318" s="485" t="s">
        <v>48</v>
      </c>
      <c r="I318" s="483" t="s">
        <v>43</v>
      </c>
      <c r="J318" s="484">
        <v>0.37082975543046148</v>
      </c>
      <c r="K318" s="485" t="s">
        <v>47</v>
      </c>
      <c r="L318" s="483" t="s">
        <v>30</v>
      </c>
      <c r="M318" s="484">
        <v>0.17645837658293545</v>
      </c>
    </row>
    <row r="319" spans="2:13" ht="15.6" thickBot="1">
      <c r="B319" s="125" t="s">
        <v>46</v>
      </c>
      <c r="C319" s="486" t="s">
        <v>36</v>
      </c>
      <c r="D319" s="487">
        <v>0.32303477156795046</v>
      </c>
      <c r="E319" s="488" t="s">
        <v>45</v>
      </c>
      <c r="F319" s="486" t="s">
        <v>34</v>
      </c>
      <c r="G319" s="487">
        <v>0.37756241120357215</v>
      </c>
      <c r="H319" s="489" t="s">
        <v>44</v>
      </c>
      <c r="I319" s="490" t="s">
        <v>43</v>
      </c>
      <c r="J319" s="491">
        <v>0.62917024456953852</v>
      </c>
      <c r="K319" s="488" t="s">
        <v>42</v>
      </c>
      <c r="L319" s="486" t="s">
        <v>30</v>
      </c>
      <c r="M319" s="487">
        <v>0.40032460792269803</v>
      </c>
    </row>
    <row r="320" spans="2:13" ht="15">
      <c r="B320" s="125" t="s">
        <v>41</v>
      </c>
      <c r="C320" s="486" t="s">
        <v>36</v>
      </c>
      <c r="D320" s="487">
        <v>8.0613904172142647E-2</v>
      </c>
      <c r="E320" s="488" t="s">
        <v>40</v>
      </c>
      <c r="F320" s="486" t="s">
        <v>34</v>
      </c>
      <c r="G320" s="487">
        <v>0.17730532440294974</v>
      </c>
      <c r="H320" s="485" t="s">
        <v>39</v>
      </c>
      <c r="I320" s="483" t="s">
        <v>32</v>
      </c>
      <c r="J320" s="484">
        <v>0.28580426091242672</v>
      </c>
      <c r="K320" s="488" t="s">
        <v>38</v>
      </c>
      <c r="L320" s="486" t="s">
        <v>30</v>
      </c>
      <c r="M320" s="487">
        <v>0.19212259610847943</v>
      </c>
    </row>
    <row r="321" spans="2:13" ht="15.6" thickBot="1">
      <c r="B321" s="122" t="s">
        <v>37</v>
      </c>
      <c r="C321" s="490" t="s">
        <v>36</v>
      </c>
      <c r="D321" s="491">
        <v>0.37914596930479139</v>
      </c>
      <c r="E321" s="489" t="s">
        <v>35</v>
      </c>
      <c r="F321" s="490" t="s">
        <v>34</v>
      </c>
      <c r="G321" s="491">
        <v>0.25608889790947836</v>
      </c>
      <c r="H321" s="489" t="s">
        <v>33</v>
      </c>
      <c r="I321" s="490" t="s">
        <v>32</v>
      </c>
      <c r="J321" s="491">
        <v>0.71419573908757328</v>
      </c>
      <c r="K321" s="489" t="s">
        <v>31</v>
      </c>
      <c r="L321" s="490" t="s">
        <v>30</v>
      </c>
      <c r="M321" s="491">
        <v>0.2310944193858871</v>
      </c>
    </row>
    <row r="322" spans="2:13">
      <c r="B322" s="480"/>
      <c r="C322" s="480"/>
      <c r="D322" s="481"/>
      <c r="E322" s="480"/>
      <c r="F322" s="480"/>
      <c r="G322" s="481"/>
      <c r="H322" s="480"/>
      <c r="I322" s="480"/>
      <c r="J322" s="481"/>
      <c r="K322" s="480"/>
      <c r="L322" s="480"/>
      <c r="M322" s="481"/>
    </row>
    <row r="323" spans="2:13">
      <c r="B323" s="480"/>
      <c r="C323" s="480"/>
      <c r="D323" s="481"/>
      <c r="E323" s="480"/>
      <c r="F323" s="480"/>
      <c r="G323" s="481"/>
      <c r="H323" s="480"/>
      <c r="I323" s="480"/>
      <c r="J323" s="481"/>
      <c r="K323" s="480"/>
      <c r="L323" s="480"/>
      <c r="M323" s="481"/>
    </row>
    <row r="324" spans="2:13" ht="15">
      <c r="B324" s="498" t="s">
        <v>672</v>
      </c>
      <c r="C324" s="1"/>
      <c r="D324" s="1"/>
      <c r="E324" s="480" t="s">
        <v>683</v>
      </c>
      <c r="F324" s="481"/>
      <c r="G324" s="480"/>
      <c r="H324" s="480"/>
      <c r="I324" s="525" t="s">
        <v>684</v>
      </c>
      <c r="J324" s="481"/>
      <c r="K324" s="480"/>
      <c r="L324" s="480"/>
      <c r="M324" s="481"/>
    </row>
    <row r="325" spans="2:13">
      <c r="B325" s="480"/>
      <c r="C325" s="1"/>
      <c r="D325" s="1"/>
      <c r="E325" s="480" t="s">
        <v>685</v>
      </c>
      <c r="F325" s="481"/>
      <c r="G325" s="480"/>
      <c r="H325" s="480"/>
      <c r="I325" s="481"/>
      <c r="J325" s="481"/>
      <c r="K325" s="480"/>
      <c r="L325" s="480"/>
      <c r="M325" s="481"/>
    </row>
    <row r="326" spans="2:13" ht="15" thickBot="1">
      <c r="B326" s="480"/>
      <c r="C326" s="480"/>
      <c r="D326" s="481"/>
      <c r="E326" s="480"/>
      <c r="F326" s="480"/>
      <c r="G326" s="481"/>
      <c r="H326" s="480"/>
      <c r="I326" s="480"/>
      <c r="J326" s="481"/>
      <c r="K326" s="480"/>
      <c r="L326" s="480"/>
      <c r="M326" s="481"/>
    </row>
    <row r="327" spans="2:13" ht="15">
      <c r="B327" s="119" t="s">
        <v>114</v>
      </c>
      <c r="C327" s="120" t="s">
        <v>109</v>
      </c>
      <c r="D327" s="121">
        <v>0.66222222222222227</v>
      </c>
      <c r="E327" s="40" t="s">
        <v>113</v>
      </c>
      <c r="F327" s="39" t="s">
        <v>64</v>
      </c>
      <c r="G327" s="50">
        <v>0.25334075723830735</v>
      </c>
      <c r="H327" s="128" t="s">
        <v>112</v>
      </c>
      <c r="I327" s="120" t="s">
        <v>106</v>
      </c>
      <c r="J327" s="121">
        <v>0.71180931744312026</v>
      </c>
      <c r="K327" s="128" t="s">
        <v>111</v>
      </c>
      <c r="L327" s="120" t="s">
        <v>104</v>
      </c>
      <c r="M327" s="121">
        <v>0.83884297520661155</v>
      </c>
    </row>
    <row r="328" spans="2:13" ht="15.6" thickBot="1">
      <c r="B328" s="122" t="s">
        <v>110</v>
      </c>
      <c r="C328" s="123" t="s">
        <v>109</v>
      </c>
      <c r="D328" s="124">
        <v>0.33777777777777779</v>
      </c>
      <c r="E328" s="46" t="s">
        <v>108</v>
      </c>
      <c r="F328" s="45" t="s">
        <v>64</v>
      </c>
      <c r="G328" s="52">
        <v>4.1202672605790643E-2</v>
      </c>
      <c r="H328" s="130" t="s">
        <v>107</v>
      </c>
      <c r="I328" s="123" t="s">
        <v>106</v>
      </c>
      <c r="J328" s="124">
        <v>0.28819068255687974</v>
      </c>
      <c r="K328" s="130" t="s">
        <v>105</v>
      </c>
      <c r="L328" s="123" t="s">
        <v>104</v>
      </c>
      <c r="M328" s="124">
        <v>0.16115702479338842</v>
      </c>
    </row>
    <row r="329" spans="2:13" ht="15">
      <c r="B329" s="119" t="s">
        <v>103</v>
      </c>
      <c r="C329" s="120" t="s">
        <v>79</v>
      </c>
      <c r="D329" s="121">
        <v>0.72353760445682447</v>
      </c>
      <c r="E329" s="46" t="s">
        <v>102</v>
      </c>
      <c r="F329" s="45" t="s">
        <v>64</v>
      </c>
      <c r="G329" s="52">
        <v>0.32739420935412028</v>
      </c>
      <c r="H329" s="126" t="s">
        <v>101</v>
      </c>
      <c r="I329" s="126" t="s">
        <v>96</v>
      </c>
      <c r="J329" s="126"/>
      <c r="K329" s="126" t="s">
        <v>100</v>
      </c>
      <c r="L329" s="126" t="s">
        <v>96</v>
      </c>
      <c r="M329" s="127"/>
    </row>
    <row r="330" spans="2:13" ht="15.6" thickBot="1">
      <c r="B330" s="125" t="s">
        <v>99</v>
      </c>
      <c r="C330" s="126" t="s">
        <v>79</v>
      </c>
      <c r="D330" s="127">
        <v>3.9693593314763229E-2</v>
      </c>
      <c r="E330" s="37" t="s">
        <v>98</v>
      </c>
      <c r="F330" s="36" t="s">
        <v>64</v>
      </c>
      <c r="G330" s="49">
        <v>5.9576837416481072E-2</v>
      </c>
      <c r="H330" s="126" t="s">
        <v>97</v>
      </c>
      <c r="I330" s="126" t="s">
        <v>96</v>
      </c>
      <c r="J330" s="126"/>
      <c r="K330" s="126" t="s">
        <v>95</v>
      </c>
      <c r="L330" s="126" t="s">
        <v>94</v>
      </c>
      <c r="M330" s="127"/>
    </row>
    <row r="331" spans="2:13" ht="15">
      <c r="B331" s="125" t="s">
        <v>93</v>
      </c>
      <c r="C331" s="126" t="s">
        <v>79</v>
      </c>
      <c r="D331" s="127">
        <v>0.1333565459610028</v>
      </c>
      <c r="E331" s="128" t="s">
        <v>92</v>
      </c>
      <c r="F331" s="120" t="s">
        <v>77</v>
      </c>
      <c r="G331" s="121">
        <v>0.34586466165413532</v>
      </c>
      <c r="H331" s="128" t="s">
        <v>91</v>
      </c>
      <c r="I331" s="120" t="s">
        <v>86</v>
      </c>
      <c r="J331" s="121">
        <v>0.53465346534653468</v>
      </c>
      <c r="K331" s="34" t="s">
        <v>90</v>
      </c>
      <c r="L331" s="33" t="s">
        <v>51</v>
      </c>
      <c r="M331" s="48">
        <v>0.695024077046549</v>
      </c>
    </row>
    <row r="332" spans="2:13" ht="15.6" thickBot="1">
      <c r="B332" s="125" t="s">
        <v>89</v>
      </c>
      <c r="C332" s="126" t="s">
        <v>79</v>
      </c>
      <c r="D332" s="127">
        <v>9.7493036211699167E-3</v>
      </c>
      <c r="E332" s="129" t="s">
        <v>88</v>
      </c>
      <c r="F332" s="126" t="s">
        <v>77</v>
      </c>
      <c r="G332" s="127">
        <v>7.5187969924812026E-2</v>
      </c>
      <c r="H332" s="130" t="s">
        <v>87</v>
      </c>
      <c r="I332" s="123" t="s">
        <v>86</v>
      </c>
      <c r="J332" s="124">
        <v>0.46534653465346537</v>
      </c>
      <c r="K332" s="43" t="s">
        <v>85</v>
      </c>
      <c r="L332" s="42" t="s">
        <v>51</v>
      </c>
      <c r="M332" s="51">
        <v>8.8282504012841087E-2</v>
      </c>
    </row>
    <row r="333" spans="2:13" ht="15">
      <c r="B333" s="125" t="s">
        <v>84</v>
      </c>
      <c r="C333" s="126" t="s">
        <v>79</v>
      </c>
      <c r="D333" s="127">
        <v>5.9192200557103065E-2</v>
      </c>
      <c r="E333" s="129" t="s">
        <v>83</v>
      </c>
      <c r="F333" s="126" t="s">
        <v>77</v>
      </c>
      <c r="G333" s="127">
        <v>0.52631578947368418</v>
      </c>
      <c r="H333" s="128" t="s">
        <v>82</v>
      </c>
      <c r="I333" s="120" t="s">
        <v>75</v>
      </c>
      <c r="J333" s="121">
        <v>0.903169014084507</v>
      </c>
      <c r="K333" s="43" t="s">
        <v>81</v>
      </c>
      <c r="L333" s="42" t="s">
        <v>51</v>
      </c>
      <c r="M333" s="51">
        <v>7.2231139646869988E-2</v>
      </c>
    </row>
    <row r="334" spans="2:13" ht="15.6" thickBot="1">
      <c r="B334" s="122" t="s">
        <v>80</v>
      </c>
      <c r="C334" s="123" t="s">
        <v>79</v>
      </c>
      <c r="D334" s="124">
        <v>3.447075208913649E-2</v>
      </c>
      <c r="E334" s="130" t="s">
        <v>78</v>
      </c>
      <c r="F334" s="123" t="s">
        <v>77</v>
      </c>
      <c r="G334" s="124">
        <v>5.2631578947368418E-2</v>
      </c>
      <c r="H334" s="130" t="s">
        <v>76</v>
      </c>
      <c r="I334" s="123" t="s">
        <v>75</v>
      </c>
      <c r="J334" s="124">
        <v>9.6830985915492954E-2</v>
      </c>
      <c r="K334" s="31" t="s">
        <v>74</v>
      </c>
      <c r="L334" s="30" t="s">
        <v>51</v>
      </c>
      <c r="M334" s="47">
        <v>1.1235955056179775E-2</v>
      </c>
    </row>
    <row r="335" spans="2:13" ht="15">
      <c r="B335" s="119" t="s">
        <v>73</v>
      </c>
      <c r="C335" s="120" t="s">
        <v>62</v>
      </c>
      <c r="D335" s="120">
        <v>0.77321328081035456</v>
      </c>
      <c r="E335" s="128" t="s">
        <v>72</v>
      </c>
      <c r="F335" s="120" t="s">
        <v>55</v>
      </c>
      <c r="G335" s="121">
        <v>0.37115165336374001</v>
      </c>
      <c r="H335" s="128" t="s">
        <v>71</v>
      </c>
      <c r="I335" s="120" t="s">
        <v>66</v>
      </c>
      <c r="J335" s="121">
        <v>0.70463078848560701</v>
      </c>
      <c r="K335" s="40" t="s">
        <v>70</v>
      </c>
      <c r="L335" s="39" t="s">
        <v>64</v>
      </c>
      <c r="M335" s="50">
        <v>0.23830734966592429</v>
      </c>
    </row>
    <row r="336" spans="2:13" ht="15.6" thickBot="1">
      <c r="B336" s="125" t="s">
        <v>69</v>
      </c>
      <c r="C336" s="126" t="s">
        <v>62</v>
      </c>
      <c r="D336" s="126">
        <v>0.12324141812042769</v>
      </c>
      <c r="E336" s="129" t="s">
        <v>68</v>
      </c>
      <c r="F336" s="126" t="s">
        <v>55</v>
      </c>
      <c r="G336" s="127">
        <v>7.6966932725199541E-2</v>
      </c>
      <c r="H336" s="130" t="s">
        <v>67</v>
      </c>
      <c r="I336" s="123" t="s">
        <v>66</v>
      </c>
      <c r="J336" s="124">
        <v>0.29536921151439299</v>
      </c>
      <c r="K336" s="37" t="s">
        <v>65</v>
      </c>
      <c r="L336" s="36" t="s">
        <v>64</v>
      </c>
      <c r="M336" s="49">
        <v>8.0178173719376397E-2</v>
      </c>
    </row>
    <row r="337" spans="2:13" ht="15.6" thickBot="1">
      <c r="B337" s="122" t="s">
        <v>63</v>
      </c>
      <c r="C337" s="123" t="s">
        <v>62</v>
      </c>
      <c r="D337" s="123">
        <v>0.10354530106921778</v>
      </c>
      <c r="E337" s="129" t="s">
        <v>61</v>
      </c>
      <c r="F337" s="126" t="s">
        <v>55</v>
      </c>
      <c r="G337" s="127">
        <v>0.49315849486887114</v>
      </c>
      <c r="H337" s="128" t="s">
        <v>60</v>
      </c>
      <c r="I337" s="120" t="s">
        <v>53</v>
      </c>
      <c r="J337" s="121">
        <v>0.91708043694141017</v>
      </c>
      <c r="K337" s="34" t="s">
        <v>59</v>
      </c>
      <c r="L337" s="33" t="s">
        <v>51</v>
      </c>
      <c r="M337" s="48">
        <v>0.11476725521669343</v>
      </c>
    </row>
    <row r="338" spans="2:13" ht="15.6" thickBot="1">
      <c r="B338" s="125" t="s">
        <v>58</v>
      </c>
      <c r="C338" s="126" t="s">
        <v>57</v>
      </c>
      <c r="D338" s="126"/>
      <c r="E338" s="130" t="s">
        <v>56</v>
      </c>
      <c r="F338" s="123" t="s">
        <v>55</v>
      </c>
      <c r="G338" s="124">
        <v>5.8722919042189278E-2</v>
      </c>
      <c r="H338" s="130" t="s">
        <v>54</v>
      </c>
      <c r="I338" s="123" t="s">
        <v>53</v>
      </c>
      <c r="J338" s="124">
        <v>8.2919563058589871E-2</v>
      </c>
      <c r="K338" s="31" t="s">
        <v>52</v>
      </c>
      <c r="L338" s="30" t="s">
        <v>51</v>
      </c>
      <c r="M338" s="47">
        <v>1.8459069020866775E-2</v>
      </c>
    </row>
    <row r="339" spans="2:13" ht="15">
      <c r="B339" s="119" t="s">
        <v>50</v>
      </c>
      <c r="C339" s="120" t="s">
        <v>36</v>
      </c>
      <c r="D339" s="121">
        <v>0.46167452830188677</v>
      </c>
      <c r="E339" s="128" t="s">
        <v>49</v>
      </c>
      <c r="F339" s="120" t="s">
        <v>34</v>
      </c>
      <c r="G339" s="121">
        <v>0.53130485664131066</v>
      </c>
      <c r="H339" s="128" t="s">
        <v>48</v>
      </c>
      <c r="I339" s="120" t="s">
        <v>43</v>
      </c>
      <c r="J339" s="121">
        <v>0.71991480298189559</v>
      </c>
      <c r="K339" s="128" t="s">
        <v>47</v>
      </c>
      <c r="L339" s="120" t="s">
        <v>30</v>
      </c>
      <c r="M339" s="121">
        <v>0.70184853905784139</v>
      </c>
    </row>
    <row r="340" spans="2:13" ht="15.6" thickBot="1">
      <c r="B340" s="125" t="s">
        <v>46</v>
      </c>
      <c r="C340" s="126" t="s">
        <v>36</v>
      </c>
      <c r="D340" s="127">
        <v>4.0094339622641507E-2</v>
      </c>
      <c r="E340" s="129" t="s">
        <v>45</v>
      </c>
      <c r="F340" s="126" t="s">
        <v>34</v>
      </c>
      <c r="G340" s="127">
        <v>9.3036863662960795E-2</v>
      </c>
      <c r="H340" s="130" t="s">
        <v>44</v>
      </c>
      <c r="I340" s="123" t="s">
        <v>43</v>
      </c>
      <c r="J340" s="124">
        <v>0.28008519701810436</v>
      </c>
      <c r="K340" s="129" t="s">
        <v>42</v>
      </c>
      <c r="L340" s="126" t="s">
        <v>30</v>
      </c>
      <c r="M340" s="127">
        <v>0.10256410256410256</v>
      </c>
    </row>
    <row r="341" spans="2:13" ht="15">
      <c r="B341" s="125" t="s">
        <v>41</v>
      </c>
      <c r="C341" s="126" t="s">
        <v>36</v>
      </c>
      <c r="D341" s="127">
        <v>0.41037735849056606</v>
      </c>
      <c r="E341" s="129" t="s">
        <v>40</v>
      </c>
      <c r="F341" s="126" t="s">
        <v>34</v>
      </c>
      <c r="G341" s="127">
        <v>0.32416617905207723</v>
      </c>
      <c r="H341" s="128" t="s">
        <v>39</v>
      </c>
      <c r="I341" s="120" t="s">
        <v>32</v>
      </c>
      <c r="J341" s="121">
        <v>0.87839999999999996</v>
      </c>
      <c r="K341" s="129" t="s">
        <v>38</v>
      </c>
      <c r="L341" s="126" t="s">
        <v>30</v>
      </c>
      <c r="M341" s="127">
        <v>0.13655336911150864</v>
      </c>
    </row>
    <row r="342" spans="2:13" ht="15.6" thickBot="1">
      <c r="B342" s="122" t="s">
        <v>37</v>
      </c>
      <c r="C342" s="123" t="s">
        <v>36</v>
      </c>
      <c r="D342" s="124">
        <v>8.7853773584905662E-2</v>
      </c>
      <c r="E342" s="130" t="s">
        <v>35</v>
      </c>
      <c r="F342" s="123" t="s">
        <v>34</v>
      </c>
      <c r="G342" s="124">
        <v>5.1492100643651256E-2</v>
      </c>
      <c r="H342" s="130" t="s">
        <v>33</v>
      </c>
      <c r="I342" s="123" t="s">
        <v>32</v>
      </c>
      <c r="J342" s="124">
        <v>0.1216</v>
      </c>
      <c r="K342" s="130" t="s">
        <v>31</v>
      </c>
      <c r="L342" s="123" t="s">
        <v>30</v>
      </c>
      <c r="M342" s="124">
        <v>5.9033989266547404E-2</v>
      </c>
    </row>
    <row r="343" spans="2:13">
      <c r="B343" s="480"/>
      <c r="C343" s="480"/>
      <c r="D343" s="481"/>
      <c r="E343" s="480"/>
      <c r="F343" s="480"/>
      <c r="G343" s="481"/>
      <c r="H343" s="480"/>
      <c r="I343" s="480"/>
      <c r="J343" s="481"/>
      <c r="K343" s="480"/>
      <c r="L343" s="480"/>
      <c r="M343" s="481"/>
    </row>
    <row r="344" spans="2:13">
      <c r="B344" s="480"/>
      <c r="C344" s="480"/>
      <c r="D344" s="481"/>
      <c r="E344" s="480"/>
      <c r="F344" s="480"/>
      <c r="G344" s="481"/>
      <c r="H344" s="480"/>
      <c r="I344" s="480"/>
      <c r="J344" s="481"/>
      <c r="K344" s="480"/>
      <c r="L344" s="480"/>
      <c r="M344" s="481"/>
    </row>
    <row r="345" spans="2:13" ht="15">
      <c r="B345" s="498" t="s">
        <v>672</v>
      </c>
      <c r="E345" s="480" t="s">
        <v>686</v>
      </c>
      <c r="F345" s="481"/>
      <c r="G345" s="480"/>
      <c r="H345" s="480"/>
      <c r="I345" s="525" t="s">
        <v>687</v>
      </c>
      <c r="J345" s="481"/>
      <c r="K345" s="480"/>
      <c r="L345" s="480"/>
      <c r="M345" s="481"/>
    </row>
    <row r="346" spans="2:13">
      <c r="B346" s="480"/>
      <c r="E346" s="480" t="s">
        <v>688</v>
      </c>
      <c r="F346" s="481"/>
      <c r="G346" s="480"/>
      <c r="H346" s="480"/>
      <c r="I346" s="481"/>
      <c r="J346" s="481"/>
      <c r="K346" s="480"/>
      <c r="L346" s="480"/>
      <c r="M346" s="481"/>
    </row>
    <row r="347" spans="2:13" ht="15" thickBot="1">
      <c r="B347" s="480"/>
      <c r="C347" s="480"/>
      <c r="D347" s="481"/>
      <c r="E347" s="480"/>
      <c r="F347" s="480"/>
      <c r="G347" s="481"/>
      <c r="H347" s="480"/>
      <c r="I347" s="480"/>
      <c r="J347" s="481"/>
      <c r="K347" s="480"/>
      <c r="L347" s="480"/>
      <c r="M347" s="481"/>
    </row>
    <row r="348" spans="2:13" ht="15">
      <c r="B348" s="119" t="s">
        <v>114</v>
      </c>
      <c r="C348" s="120" t="s">
        <v>109</v>
      </c>
      <c r="D348" s="121">
        <v>0.4932940147709593</v>
      </c>
      <c r="E348" s="40" t="s">
        <v>113</v>
      </c>
      <c r="F348" s="39" t="s">
        <v>64</v>
      </c>
      <c r="G348" s="50">
        <v>0.20735508827745419</v>
      </c>
      <c r="H348" s="128" t="s">
        <v>112</v>
      </c>
      <c r="I348" s="120" t="s">
        <v>106</v>
      </c>
      <c r="J348" s="121">
        <v>0.56091896087084769</v>
      </c>
      <c r="K348" s="128" t="s">
        <v>111</v>
      </c>
      <c r="L348" s="120" t="s">
        <v>104</v>
      </c>
      <c r="M348" s="121">
        <v>0.55238153754328367</v>
      </c>
    </row>
    <row r="349" spans="2:13" ht="15.6" thickBot="1">
      <c r="B349" s="122" t="s">
        <v>110</v>
      </c>
      <c r="C349" s="123" t="s">
        <v>109</v>
      </c>
      <c r="D349" s="124">
        <v>0.50670598522904076</v>
      </c>
      <c r="E349" s="46" t="s">
        <v>108</v>
      </c>
      <c r="F349" s="45" t="s">
        <v>64</v>
      </c>
      <c r="G349" s="52">
        <v>0.13175595587567379</v>
      </c>
      <c r="H349" s="130" t="s">
        <v>107</v>
      </c>
      <c r="I349" s="123" t="s">
        <v>106</v>
      </c>
      <c r="J349" s="124">
        <v>0.43908103912915225</v>
      </c>
      <c r="K349" s="130" t="s">
        <v>105</v>
      </c>
      <c r="L349" s="123" t="s">
        <v>104</v>
      </c>
      <c r="M349" s="124">
        <v>0.44761846245671627</v>
      </c>
    </row>
    <row r="350" spans="2:13" ht="15">
      <c r="B350" s="119" t="s">
        <v>103</v>
      </c>
      <c r="C350" s="120" t="s">
        <v>79</v>
      </c>
      <c r="D350" s="121">
        <v>0.11468566964810437</v>
      </c>
      <c r="E350" s="46" t="s">
        <v>102</v>
      </c>
      <c r="F350" s="45" t="s">
        <v>64</v>
      </c>
      <c r="G350" s="52">
        <v>0.25569333637598285</v>
      </c>
      <c r="H350" s="126" t="s">
        <v>101</v>
      </c>
      <c r="I350" s="126" t="s">
        <v>96</v>
      </c>
      <c r="J350" s="126"/>
      <c r="K350" s="126" t="s">
        <v>100</v>
      </c>
      <c r="L350" s="126" t="s">
        <v>96</v>
      </c>
      <c r="M350" s="127"/>
    </row>
    <row r="351" spans="2:13" ht="15.6" thickBot="1">
      <c r="B351" s="125" t="s">
        <v>99</v>
      </c>
      <c r="C351" s="126" t="s">
        <v>79</v>
      </c>
      <c r="D351" s="127">
        <v>0.23321160025088594</v>
      </c>
      <c r="E351" s="37" t="s">
        <v>98</v>
      </c>
      <c r="F351" s="36" t="s">
        <v>64</v>
      </c>
      <c r="G351" s="49">
        <v>0.15116170869880208</v>
      </c>
      <c r="H351" s="126" t="s">
        <v>97</v>
      </c>
      <c r="I351" s="126" t="s">
        <v>96</v>
      </c>
      <c r="J351" s="126"/>
      <c r="K351" s="126" t="s">
        <v>95</v>
      </c>
      <c r="L351" s="126" t="s">
        <v>94</v>
      </c>
      <c r="M351" s="127"/>
    </row>
    <row r="352" spans="2:13" ht="15">
      <c r="B352" s="125" t="s">
        <v>93</v>
      </c>
      <c r="C352" s="126" t="s">
        <v>79</v>
      </c>
      <c r="D352" s="127">
        <v>0.24648400810074547</v>
      </c>
      <c r="E352" s="128" t="s">
        <v>92</v>
      </c>
      <c r="F352" s="120" t="s">
        <v>77</v>
      </c>
      <c r="G352" s="121">
        <v>0.17965404224326292</v>
      </c>
      <c r="H352" s="128" t="s">
        <v>91</v>
      </c>
      <c r="I352" s="120" t="s">
        <v>86</v>
      </c>
      <c r="J352" s="121">
        <v>0.60608883674924663</v>
      </c>
      <c r="K352" s="34" t="s">
        <v>90</v>
      </c>
      <c r="L352" s="33" t="s">
        <v>51</v>
      </c>
      <c r="M352" s="48">
        <v>0.21334131549139593</v>
      </c>
    </row>
    <row r="353" spans="2:14" ht="15.6" thickBot="1">
      <c r="B353" s="125" t="s">
        <v>89</v>
      </c>
      <c r="C353" s="126" t="s">
        <v>79</v>
      </c>
      <c r="D353" s="127">
        <v>0.17270460675290958</v>
      </c>
      <c r="E353" s="129" t="s">
        <v>88</v>
      </c>
      <c r="F353" s="126" t="s">
        <v>77</v>
      </c>
      <c r="G353" s="127">
        <v>8.9766933721777131E-2</v>
      </c>
      <c r="H353" s="130" t="s">
        <v>87</v>
      </c>
      <c r="I353" s="123" t="s">
        <v>86</v>
      </c>
      <c r="J353" s="124">
        <v>0.39391116325075332</v>
      </c>
      <c r="K353" s="43" t="s">
        <v>85</v>
      </c>
      <c r="L353" s="42" t="s">
        <v>51</v>
      </c>
      <c r="M353" s="51">
        <v>9.7195813448802501E-2</v>
      </c>
    </row>
    <row r="354" spans="2:14" ht="15">
      <c r="B354" s="125" t="s">
        <v>84</v>
      </c>
      <c r="C354" s="126" t="s">
        <v>79</v>
      </c>
      <c r="D354" s="127">
        <v>9.1623300772940924E-2</v>
      </c>
      <c r="E354" s="129" t="s">
        <v>83</v>
      </c>
      <c r="F354" s="126" t="s">
        <v>77</v>
      </c>
      <c r="G354" s="127">
        <v>0.53305717407137654</v>
      </c>
      <c r="H354" s="128" t="s">
        <v>82</v>
      </c>
      <c r="I354" s="120" t="s">
        <v>75</v>
      </c>
      <c r="J354" s="121">
        <v>0.65604286853236837</v>
      </c>
      <c r="K354" s="43" t="s">
        <v>81</v>
      </c>
      <c r="L354" s="42" t="s">
        <v>51</v>
      </c>
      <c r="M354" s="51">
        <v>0.23026541809387427</v>
      </c>
    </row>
    <row r="355" spans="2:14" ht="15.6" thickBot="1">
      <c r="B355" s="122" t="s">
        <v>80</v>
      </c>
      <c r="C355" s="123" t="s">
        <v>79</v>
      </c>
      <c r="D355" s="124">
        <v>0.14129081447441369</v>
      </c>
      <c r="E355" s="130" t="s">
        <v>78</v>
      </c>
      <c r="F355" s="123" t="s">
        <v>77</v>
      </c>
      <c r="G355" s="124">
        <v>0.19752184996358341</v>
      </c>
      <c r="H355" s="130" t="s">
        <v>76</v>
      </c>
      <c r="I355" s="123" t="s">
        <v>75</v>
      </c>
      <c r="J355" s="124">
        <v>0.34395713146763163</v>
      </c>
      <c r="K355" s="31" t="s">
        <v>74</v>
      </c>
      <c r="L355" s="30" t="s">
        <v>51</v>
      </c>
      <c r="M355" s="47">
        <v>8.9972754082635747E-2</v>
      </c>
    </row>
    <row r="356" spans="2:14" ht="15">
      <c r="B356" s="119" t="s">
        <v>73</v>
      </c>
      <c r="C356" s="120" t="s">
        <v>62</v>
      </c>
      <c r="D356" s="120">
        <v>0.53181962883486222</v>
      </c>
      <c r="E356" s="128" t="s">
        <v>72</v>
      </c>
      <c r="F356" s="120" t="s">
        <v>55</v>
      </c>
      <c r="G356" s="121">
        <v>0.32491840926465487</v>
      </c>
      <c r="H356" s="128" t="s">
        <v>71</v>
      </c>
      <c r="I356" s="120" t="s">
        <v>66</v>
      </c>
      <c r="J356" s="121">
        <v>0.62242800627665917</v>
      </c>
      <c r="K356" s="40" t="s">
        <v>70</v>
      </c>
      <c r="L356" s="39" t="s">
        <v>64</v>
      </c>
      <c r="M356" s="50">
        <v>0.15035193559035895</v>
      </c>
    </row>
    <row r="357" spans="2:14" ht="15.6" thickBot="1">
      <c r="B357" s="125" t="s">
        <v>69</v>
      </c>
      <c r="C357" s="126" t="s">
        <v>62</v>
      </c>
      <c r="D357" s="126">
        <v>0.31184710071450467</v>
      </c>
      <c r="E357" s="129" t="s">
        <v>68</v>
      </c>
      <c r="F357" s="126" t="s">
        <v>55</v>
      </c>
      <c r="G357" s="127">
        <v>0.17800135703123321</v>
      </c>
      <c r="H357" s="130" t="s">
        <v>67</v>
      </c>
      <c r="I357" s="123" t="s">
        <v>66</v>
      </c>
      <c r="J357" s="124">
        <v>0.37757199372334077</v>
      </c>
      <c r="K357" s="37" t="s">
        <v>65</v>
      </c>
      <c r="L357" s="36" t="s">
        <v>64</v>
      </c>
      <c r="M357" s="49">
        <v>0.10368197518172816</v>
      </c>
    </row>
    <row r="358" spans="2:14" ht="15.6" thickBot="1">
      <c r="B358" s="122" t="s">
        <v>63</v>
      </c>
      <c r="C358" s="123" t="s">
        <v>62</v>
      </c>
      <c r="D358" s="123">
        <v>0.15633327045063314</v>
      </c>
      <c r="E358" s="129" t="s">
        <v>61</v>
      </c>
      <c r="F358" s="126" t="s">
        <v>55</v>
      </c>
      <c r="G358" s="127">
        <v>0.34442803589685334</v>
      </c>
      <c r="H358" s="128" t="s">
        <v>60</v>
      </c>
      <c r="I358" s="120" t="s">
        <v>53</v>
      </c>
      <c r="J358" s="121">
        <v>0.59179836266284513</v>
      </c>
      <c r="K358" s="34" t="s">
        <v>59</v>
      </c>
      <c r="L358" s="33" t="s">
        <v>51</v>
      </c>
      <c r="M358" s="48">
        <v>0.29393276619193237</v>
      </c>
    </row>
    <row r="359" spans="2:14" ht="15.6" thickBot="1">
      <c r="B359" s="125" t="s">
        <v>58</v>
      </c>
      <c r="C359" s="126" t="s">
        <v>57</v>
      </c>
      <c r="D359" s="126"/>
      <c r="E359" s="130" t="s">
        <v>56</v>
      </c>
      <c r="F359" s="123" t="s">
        <v>55</v>
      </c>
      <c r="G359" s="124">
        <v>0.15265219780725858</v>
      </c>
      <c r="H359" s="130" t="s">
        <v>54</v>
      </c>
      <c r="I359" s="123" t="s">
        <v>53</v>
      </c>
      <c r="J359" s="124">
        <v>0.40820163733715492</v>
      </c>
      <c r="K359" s="31" t="s">
        <v>52</v>
      </c>
      <c r="L359" s="30" t="s">
        <v>51</v>
      </c>
      <c r="M359" s="47">
        <v>7.5291932691359198E-2</v>
      </c>
    </row>
    <row r="360" spans="2:14" ht="15">
      <c r="B360" s="119" t="s">
        <v>50</v>
      </c>
      <c r="C360" s="120" t="s">
        <v>36</v>
      </c>
      <c r="D360" s="121">
        <v>0.38946103078007788</v>
      </c>
      <c r="E360" s="128" t="s">
        <v>49</v>
      </c>
      <c r="F360" s="120" t="s">
        <v>34</v>
      </c>
      <c r="G360" s="121">
        <v>0.35525117518174776</v>
      </c>
      <c r="H360" s="128" t="s">
        <v>48</v>
      </c>
      <c r="I360" s="120" t="s">
        <v>43</v>
      </c>
      <c r="J360" s="121">
        <v>0.67713402943069456</v>
      </c>
      <c r="K360" s="128" t="s">
        <v>47</v>
      </c>
      <c r="L360" s="120" t="s">
        <v>30</v>
      </c>
      <c r="M360" s="121">
        <v>0.20316882382769313</v>
      </c>
    </row>
    <row r="361" spans="2:14" ht="15.6" thickBot="1">
      <c r="B361" s="125" t="s">
        <v>46</v>
      </c>
      <c r="C361" s="126" t="s">
        <v>36</v>
      </c>
      <c r="D361" s="127">
        <v>0.21953777870245153</v>
      </c>
      <c r="E361" s="129" t="s">
        <v>45</v>
      </c>
      <c r="F361" s="126" t="s">
        <v>34</v>
      </c>
      <c r="G361" s="127">
        <v>0.20052799970540788</v>
      </c>
      <c r="H361" s="130" t="s">
        <v>44</v>
      </c>
      <c r="I361" s="123" t="s">
        <v>43</v>
      </c>
      <c r="J361" s="124">
        <v>0.32286597056930538</v>
      </c>
      <c r="K361" s="129" t="s">
        <v>42</v>
      </c>
      <c r="L361" s="126" t="s">
        <v>30</v>
      </c>
      <c r="M361" s="127">
        <v>0.1246082612201468</v>
      </c>
    </row>
    <row r="362" spans="2:14" ht="15">
      <c r="B362" s="125" t="s">
        <v>41</v>
      </c>
      <c r="C362" s="126" t="s">
        <v>36</v>
      </c>
      <c r="D362" s="127">
        <v>0.15885461816752777</v>
      </c>
      <c r="E362" s="129" t="s">
        <v>40</v>
      </c>
      <c r="F362" s="126" t="s">
        <v>34</v>
      </c>
      <c r="G362" s="127">
        <v>0.31418106934103429</v>
      </c>
      <c r="H362" s="128" t="s">
        <v>39</v>
      </c>
      <c r="I362" s="120" t="s">
        <v>32</v>
      </c>
      <c r="J362" s="121">
        <v>0.62482973633552974</v>
      </c>
      <c r="K362" s="129" t="s">
        <v>38</v>
      </c>
      <c r="L362" s="126" t="s">
        <v>30</v>
      </c>
      <c r="M362" s="127">
        <v>0.59015436793935006</v>
      </c>
    </row>
    <row r="363" spans="2:14" ht="15.6" thickBot="1">
      <c r="B363" s="122" t="s">
        <v>37</v>
      </c>
      <c r="C363" s="123" t="s">
        <v>36</v>
      </c>
      <c r="D363" s="124">
        <v>0.23214657234994279</v>
      </c>
      <c r="E363" s="130" t="s">
        <v>35</v>
      </c>
      <c r="F363" s="123" t="s">
        <v>34</v>
      </c>
      <c r="G363" s="124">
        <v>0.13003975577181009</v>
      </c>
      <c r="H363" s="130" t="s">
        <v>33</v>
      </c>
      <c r="I363" s="123" t="s">
        <v>32</v>
      </c>
      <c r="J363" s="124">
        <v>0.37517026366447026</v>
      </c>
      <c r="K363" s="130" t="s">
        <v>31</v>
      </c>
      <c r="L363" s="123" t="s">
        <v>30</v>
      </c>
      <c r="M363" s="124">
        <v>8.2068547012809967E-2</v>
      </c>
    </row>
    <row r="364" spans="2:14">
      <c r="B364" s="480"/>
      <c r="C364" s="480"/>
      <c r="D364" s="481"/>
      <c r="E364" s="480"/>
      <c r="F364" s="480"/>
      <c r="G364" s="481"/>
      <c r="H364" s="480"/>
      <c r="I364" s="480"/>
      <c r="J364" s="481"/>
      <c r="K364" s="480"/>
      <c r="L364" s="480"/>
      <c r="M364" s="481"/>
      <c r="N364" s="1"/>
    </row>
    <row r="365" spans="2:14">
      <c r="B365" s="480"/>
      <c r="C365" s="480"/>
      <c r="D365" s="481"/>
      <c r="E365" s="480"/>
      <c r="F365" s="480"/>
      <c r="G365" s="481"/>
      <c r="H365" s="480"/>
      <c r="I365" s="480"/>
      <c r="J365" s="481"/>
      <c r="K365" s="480"/>
      <c r="L365" s="480"/>
      <c r="M365" s="481"/>
      <c r="N365" s="1"/>
    </row>
    <row r="366" spans="2:14" ht="15">
      <c r="B366" s="498" t="s">
        <v>672</v>
      </c>
      <c r="E366" s="480" t="s">
        <v>689</v>
      </c>
      <c r="H366" s="480"/>
      <c r="I366" s="525" t="s">
        <v>690</v>
      </c>
      <c r="J366" s="480"/>
      <c r="K366" s="480"/>
      <c r="L366" s="480"/>
      <c r="M366" s="480"/>
      <c r="N366" s="1"/>
    </row>
    <row r="367" spans="2:14">
      <c r="B367" s="480"/>
      <c r="E367" s="480" t="s">
        <v>691</v>
      </c>
      <c r="H367" s="480"/>
      <c r="I367" s="480"/>
      <c r="J367" s="480"/>
      <c r="K367" s="480"/>
      <c r="L367" s="480"/>
      <c r="M367" s="480"/>
      <c r="N367" s="1"/>
    </row>
    <row r="368" spans="2:14" ht="15" thickBot="1">
      <c r="B368" s="480"/>
      <c r="C368" s="480"/>
      <c r="D368" s="480"/>
      <c r="E368" s="480"/>
      <c r="F368" s="480"/>
      <c r="G368" s="480"/>
      <c r="H368" s="480"/>
      <c r="I368" s="480"/>
      <c r="J368" s="480"/>
      <c r="K368" s="480"/>
      <c r="L368" s="480"/>
      <c r="M368" s="480"/>
      <c r="N368" s="1"/>
    </row>
    <row r="369" spans="2:13" ht="15">
      <c r="B369" s="119" t="s">
        <v>114</v>
      </c>
      <c r="C369" s="120" t="s">
        <v>109</v>
      </c>
      <c r="D369" s="121">
        <v>0.60555555555555551</v>
      </c>
      <c r="E369" s="40" t="s">
        <v>113</v>
      </c>
      <c r="F369" s="39" t="s">
        <v>64</v>
      </c>
      <c r="G369" s="50">
        <v>0.14814814814814814</v>
      </c>
      <c r="H369" s="128" t="s">
        <v>112</v>
      </c>
      <c r="I369" s="120" t="s">
        <v>106</v>
      </c>
      <c r="J369" s="121">
        <v>0.68627450980392157</v>
      </c>
      <c r="K369" s="128" t="s">
        <v>111</v>
      </c>
      <c r="L369" s="120" t="s">
        <v>104</v>
      </c>
      <c r="M369" s="121">
        <v>0.42105263157894735</v>
      </c>
    </row>
    <row r="370" spans="2:13" ht="15.6" thickBot="1">
      <c r="B370" s="122" t="s">
        <v>110</v>
      </c>
      <c r="C370" s="123" t="s">
        <v>109</v>
      </c>
      <c r="D370" s="124">
        <v>0.39444444444444443</v>
      </c>
      <c r="E370" s="46" t="s">
        <v>108</v>
      </c>
      <c r="F370" s="45" t="s">
        <v>64</v>
      </c>
      <c r="G370" s="52">
        <v>0.1388888888888889</v>
      </c>
      <c r="H370" s="130" t="s">
        <v>107</v>
      </c>
      <c r="I370" s="123" t="s">
        <v>106</v>
      </c>
      <c r="J370" s="124">
        <v>0.31372549019607843</v>
      </c>
      <c r="K370" s="130" t="s">
        <v>105</v>
      </c>
      <c r="L370" s="123" t="s">
        <v>104</v>
      </c>
      <c r="M370" s="124">
        <v>0.57894736842105265</v>
      </c>
    </row>
    <row r="371" spans="2:13" ht="15">
      <c r="B371" s="119" t="s">
        <v>103</v>
      </c>
      <c r="C371" s="120" t="s">
        <v>79</v>
      </c>
      <c r="D371" s="121">
        <v>0.14442013129102846</v>
      </c>
      <c r="E371" s="46" t="s">
        <v>102</v>
      </c>
      <c r="F371" s="45" t="s">
        <v>64</v>
      </c>
      <c r="G371" s="52">
        <v>0.10648148148148148</v>
      </c>
      <c r="H371" s="126" t="s">
        <v>101</v>
      </c>
      <c r="I371" s="126" t="s">
        <v>96</v>
      </c>
      <c r="J371" s="126"/>
      <c r="K371" s="126" t="s">
        <v>100</v>
      </c>
      <c r="L371" s="126" t="s">
        <v>96</v>
      </c>
      <c r="M371" s="127"/>
    </row>
    <row r="372" spans="2:13" ht="15.6" thickBot="1">
      <c r="B372" s="125" t="s">
        <v>99</v>
      </c>
      <c r="C372" s="126" t="s">
        <v>79</v>
      </c>
      <c r="D372" s="127">
        <v>0.15317286652078774</v>
      </c>
      <c r="E372" s="37" t="s">
        <v>98</v>
      </c>
      <c r="F372" s="36" t="s">
        <v>64</v>
      </c>
      <c r="G372" s="49">
        <v>0.19907407407407407</v>
      </c>
      <c r="H372" s="126" t="s">
        <v>97</v>
      </c>
      <c r="I372" s="126" t="s">
        <v>96</v>
      </c>
      <c r="J372" s="126"/>
      <c r="K372" s="126" t="s">
        <v>95</v>
      </c>
      <c r="L372" s="126" t="s">
        <v>94</v>
      </c>
      <c r="M372" s="127"/>
    </row>
    <row r="373" spans="2:13" ht="15">
      <c r="B373" s="125" t="s">
        <v>93</v>
      </c>
      <c r="C373" s="126" t="s">
        <v>79</v>
      </c>
      <c r="D373" s="127">
        <v>0.10503282275711159</v>
      </c>
      <c r="E373" s="128" t="s">
        <v>92</v>
      </c>
      <c r="F373" s="120" t="s">
        <v>77</v>
      </c>
      <c r="G373" s="121">
        <v>0.1437908496732026</v>
      </c>
      <c r="H373" s="128" t="s">
        <v>91</v>
      </c>
      <c r="I373" s="120" t="s">
        <v>86</v>
      </c>
      <c r="J373" s="121">
        <v>0.56451612903225812</v>
      </c>
      <c r="K373" s="34" t="s">
        <v>90</v>
      </c>
      <c r="L373" s="33" t="s">
        <v>51</v>
      </c>
      <c r="M373" s="48">
        <v>0.34831460674157305</v>
      </c>
    </row>
    <row r="374" spans="2:13" ht="15.6" thickBot="1">
      <c r="B374" s="125" t="s">
        <v>89</v>
      </c>
      <c r="C374" s="126" t="s">
        <v>79</v>
      </c>
      <c r="D374" s="127">
        <v>0.11597374179431072</v>
      </c>
      <c r="E374" s="129" t="s">
        <v>88</v>
      </c>
      <c r="F374" s="126" t="s">
        <v>77</v>
      </c>
      <c r="G374" s="127">
        <v>5.8823529411764705E-2</v>
      </c>
      <c r="H374" s="130" t="s">
        <v>87</v>
      </c>
      <c r="I374" s="123" t="s">
        <v>86</v>
      </c>
      <c r="J374" s="124">
        <v>0.43548387096774194</v>
      </c>
      <c r="K374" s="43" t="s">
        <v>85</v>
      </c>
      <c r="L374" s="42" t="s">
        <v>51</v>
      </c>
      <c r="M374" s="51">
        <v>0.398876404494382</v>
      </c>
    </row>
    <row r="375" spans="2:13" ht="15">
      <c r="B375" s="125" t="s">
        <v>84</v>
      </c>
      <c r="C375" s="126" t="s">
        <v>79</v>
      </c>
      <c r="D375" s="127">
        <v>2.8446389496717725E-2</v>
      </c>
      <c r="E375" s="129" t="s">
        <v>83</v>
      </c>
      <c r="F375" s="126" t="s">
        <v>77</v>
      </c>
      <c r="G375" s="127">
        <v>0.18300653594771241</v>
      </c>
      <c r="H375" s="128" t="s">
        <v>82</v>
      </c>
      <c r="I375" s="120" t="s">
        <v>75</v>
      </c>
      <c r="J375" s="121">
        <v>0.35416666666666669</v>
      </c>
      <c r="K375" s="43" t="s">
        <v>81</v>
      </c>
      <c r="L375" s="42" t="s">
        <v>51</v>
      </c>
      <c r="M375" s="51">
        <v>5.0561797752808987E-2</v>
      </c>
    </row>
    <row r="376" spans="2:13" ht="15.6" thickBot="1">
      <c r="B376" s="122" t="s">
        <v>80</v>
      </c>
      <c r="C376" s="123" t="s">
        <v>79</v>
      </c>
      <c r="D376" s="124">
        <v>0.45295404814004375</v>
      </c>
      <c r="E376" s="130" t="s">
        <v>78</v>
      </c>
      <c r="F376" s="123" t="s">
        <v>77</v>
      </c>
      <c r="G376" s="124">
        <v>0.6143790849673203</v>
      </c>
      <c r="H376" s="130" t="s">
        <v>76</v>
      </c>
      <c r="I376" s="123" t="s">
        <v>75</v>
      </c>
      <c r="J376" s="124">
        <v>0.64583333333333337</v>
      </c>
      <c r="K376" s="31" t="s">
        <v>74</v>
      </c>
      <c r="L376" s="30" t="s">
        <v>51</v>
      </c>
      <c r="M376" s="47">
        <v>0.10674157303370786</v>
      </c>
    </row>
    <row r="377" spans="2:13" ht="15">
      <c r="B377" s="119" t="s">
        <v>73</v>
      </c>
      <c r="C377" s="120" t="s">
        <v>62</v>
      </c>
      <c r="D377" s="120">
        <v>0.48484848484848486</v>
      </c>
      <c r="E377" s="128" t="s">
        <v>72</v>
      </c>
      <c r="F377" s="120" t="s">
        <v>55</v>
      </c>
      <c r="G377" s="121">
        <v>0.14356435643564355</v>
      </c>
      <c r="H377" s="128" t="s">
        <v>71</v>
      </c>
      <c r="I377" s="120" t="s">
        <v>66</v>
      </c>
      <c r="J377" s="121">
        <v>0.5714285714285714</v>
      </c>
      <c r="K377" s="40" t="s">
        <v>70</v>
      </c>
      <c r="L377" s="39" t="s">
        <v>64</v>
      </c>
      <c r="M377" s="50">
        <v>0.15740740740740741</v>
      </c>
    </row>
    <row r="378" spans="2:13" ht="15.6" thickBot="1">
      <c r="B378" s="125" t="s">
        <v>69</v>
      </c>
      <c r="C378" s="126" t="s">
        <v>62</v>
      </c>
      <c r="D378" s="126">
        <v>0.44318181818181818</v>
      </c>
      <c r="E378" s="129" t="s">
        <v>68</v>
      </c>
      <c r="F378" s="126" t="s">
        <v>55</v>
      </c>
      <c r="G378" s="127">
        <v>0.47029702970297027</v>
      </c>
      <c r="H378" s="130" t="s">
        <v>67</v>
      </c>
      <c r="I378" s="123" t="s">
        <v>66</v>
      </c>
      <c r="J378" s="124">
        <v>0.42857142857142855</v>
      </c>
      <c r="K378" s="37" t="s">
        <v>65</v>
      </c>
      <c r="L378" s="36" t="s">
        <v>64</v>
      </c>
      <c r="M378" s="49">
        <v>0.25</v>
      </c>
    </row>
    <row r="379" spans="2:13" ht="15.6" thickBot="1">
      <c r="B379" s="122" t="s">
        <v>63</v>
      </c>
      <c r="C379" s="123" t="s">
        <v>62</v>
      </c>
      <c r="D379" s="123">
        <v>7.1969696969696975E-2</v>
      </c>
      <c r="E379" s="129" t="s">
        <v>61</v>
      </c>
      <c r="F379" s="126" t="s">
        <v>55</v>
      </c>
      <c r="G379" s="127">
        <v>0.11386138613861387</v>
      </c>
      <c r="H379" s="128" t="s">
        <v>60</v>
      </c>
      <c r="I379" s="120" t="s">
        <v>53</v>
      </c>
      <c r="J379" s="121">
        <v>0.76923076923076927</v>
      </c>
      <c r="K379" s="34" t="s">
        <v>59</v>
      </c>
      <c r="L379" s="33" t="s">
        <v>51</v>
      </c>
      <c r="M379" s="48">
        <v>5.0561797752808987E-2</v>
      </c>
    </row>
    <row r="380" spans="2:13" ht="15.6" thickBot="1">
      <c r="B380" s="125" t="s">
        <v>58</v>
      </c>
      <c r="C380" s="126" t="s">
        <v>57</v>
      </c>
      <c r="D380" s="126"/>
      <c r="E380" s="130" t="s">
        <v>56</v>
      </c>
      <c r="F380" s="123" t="s">
        <v>55</v>
      </c>
      <c r="G380" s="124">
        <v>0.2722772277227723</v>
      </c>
      <c r="H380" s="130" t="s">
        <v>54</v>
      </c>
      <c r="I380" s="123" t="s">
        <v>53</v>
      </c>
      <c r="J380" s="124">
        <v>0.23076923076923078</v>
      </c>
      <c r="K380" s="31" t="s">
        <v>52</v>
      </c>
      <c r="L380" s="30" t="s">
        <v>51</v>
      </c>
      <c r="M380" s="47">
        <v>4.49438202247191E-2</v>
      </c>
    </row>
    <row r="381" spans="2:13" ht="15">
      <c r="B381" s="119" t="s">
        <v>50</v>
      </c>
      <c r="C381" s="120" t="s">
        <v>36</v>
      </c>
      <c r="D381" s="121">
        <v>0.25</v>
      </c>
      <c r="E381" s="128" t="s">
        <v>49</v>
      </c>
      <c r="F381" s="120" t="s">
        <v>34</v>
      </c>
      <c r="G381" s="121">
        <v>0.15072463768115943</v>
      </c>
      <c r="H381" s="128" t="s">
        <v>48</v>
      </c>
      <c r="I381" s="120" t="s">
        <v>43</v>
      </c>
      <c r="J381" s="121">
        <v>0.66470588235294115</v>
      </c>
      <c r="K381" s="128" t="s">
        <v>47</v>
      </c>
      <c r="L381" s="120" t="s">
        <v>30</v>
      </c>
      <c r="M381" s="121">
        <v>0.30463576158940397</v>
      </c>
    </row>
    <row r="382" spans="2:13" ht="15.6" thickBot="1">
      <c r="B382" s="125" t="s">
        <v>46</v>
      </c>
      <c r="C382" s="126" t="s">
        <v>36</v>
      </c>
      <c r="D382" s="127">
        <v>0.18243243243243243</v>
      </c>
      <c r="E382" s="129" t="s">
        <v>45</v>
      </c>
      <c r="F382" s="126" t="s">
        <v>34</v>
      </c>
      <c r="G382" s="127">
        <v>0.27826086956521739</v>
      </c>
      <c r="H382" s="130" t="s">
        <v>44</v>
      </c>
      <c r="I382" s="123" t="s">
        <v>43</v>
      </c>
      <c r="J382" s="124">
        <v>0.3352941176470588</v>
      </c>
      <c r="K382" s="129" t="s">
        <v>42</v>
      </c>
      <c r="L382" s="126" t="s">
        <v>30</v>
      </c>
      <c r="M382" s="127">
        <v>0.41390728476821192</v>
      </c>
    </row>
    <row r="383" spans="2:13" ht="15">
      <c r="B383" s="125" t="s">
        <v>41</v>
      </c>
      <c r="C383" s="126" t="s">
        <v>36</v>
      </c>
      <c r="D383" s="127">
        <v>0.13513513513513514</v>
      </c>
      <c r="E383" s="129" t="s">
        <v>40</v>
      </c>
      <c r="F383" s="126" t="s">
        <v>34</v>
      </c>
      <c r="G383" s="127">
        <v>0.2144927536231884</v>
      </c>
      <c r="H383" s="128" t="s">
        <v>39</v>
      </c>
      <c r="I383" s="120" t="s">
        <v>32</v>
      </c>
      <c r="J383" s="121">
        <v>0.62011173184357538</v>
      </c>
      <c r="K383" s="129" t="s">
        <v>38</v>
      </c>
      <c r="L383" s="126" t="s">
        <v>30</v>
      </c>
      <c r="M383" s="127">
        <v>0.10264900662251655</v>
      </c>
    </row>
    <row r="384" spans="2:13" ht="15.6" thickBot="1">
      <c r="B384" s="122" t="s">
        <v>37</v>
      </c>
      <c r="C384" s="123" t="s">
        <v>36</v>
      </c>
      <c r="D384" s="124">
        <v>0.43243243243243246</v>
      </c>
      <c r="E384" s="130" t="s">
        <v>35</v>
      </c>
      <c r="F384" s="123" t="s">
        <v>34</v>
      </c>
      <c r="G384" s="124">
        <v>0.35652173913043478</v>
      </c>
      <c r="H384" s="130" t="s">
        <v>33</v>
      </c>
      <c r="I384" s="123" t="s">
        <v>32</v>
      </c>
      <c r="J384" s="124">
        <v>0.37988826815642457</v>
      </c>
      <c r="K384" s="130" t="s">
        <v>31</v>
      </c>
      <c r="L384" s="123" t="s">
        <v>30</v>
      </c>
      <c r="M384" s="124">
        <v>0.17880794701986755</v>
      </c>
    </row>
    <row r="385" spans="2:14">
      <c r="B385" s="480"/>
      <c r="C385" s="480"/>
      <c r="D385" s="481"/>
      <c r="E385" s="480"/>
      <c r="F385" s="480"/>
      <c r="G385" s="481"/>
      <c r="H385" s="480"/>
      <c r="I385" s="480"/>
      <c r="J385" s="481"/>
      <c r="K385" s="480"/>
      <c r="L385" s="480"/>
      <c r="M385" s="481"/>
      <c r="N385" s="1"/>
    </row>
    <row r="386" spans="2:14">
      <c r="B386" s="480"/>
      <c r="C386" s="480"/>
      <c r="D386" s="481"/>
      <c r="E386" s="480"/>
      <c r="F386" s="480"/>
      <c r="G386" s="481"/>
      <c r="H386" s="480"/>
      <c r="I386" s="480"/>
      <c r="J386" s="481"/>
      <c r="K386" s="480"/>
      <c r="L386" s="480"/>
      <c r="M386" s="481"/>
      <c r="N386" s="1"/>
    </row>
    <row r="387" spans="2:14">
      <c r="B387" s="480" t="s">
        <v>668</v>
      </c>
      <c r="E387" s="480" t="s">
        <v>698</v>
      </c>
      <c r="H387" s="480"/>
      <c r="K387" s="480"/>
      <c r="L387" s="480"/>
      <c r="M387" s="481"/>
      <c r="N387" s="1"/>
    </row>
    <row r="388" spans="2:14">
      <c r="B388" s="480"/>
      <c r="C388" s="480"/>
      <c r="D388" s="481"/>
      <c r="E388" s="525" t="s">
        <v>697</v>
      </c>
      <c r="F388" s="480"/>
      <c r="G388" s="481"/>
      <c r="H388" s="480"/>
      <c r="I388" s="480"/>
      <c r="J388" s="481"/>
      <c r="K388" s="480"/>
      <c r="L388" s="480"/>
      <c r="M388" s="481"/>
      <c r="N388" s="1"/>
    </row>
    <row r="389" spans="2:14" ht="15" thickBot="1">
      <c r="B389" s="480"/>
      <c r="C389" s="480"/>
      <c r="D389" s="481"/>
      <c r="F389" s="480"/>
      <c r="G389" s="481"/>
      <c r="H389" s="480"/>
      <c r="I389" s="480"/>
      <c r="J389" s="481"/>
      <c r="K389" s="480"/>
      <c r="L389" s="480"/>
      <c r="M389" s="481"/>
      <c r="N389" s="1"/>
    </row>
    <row r="390" spans="2:14" ht="15">
      <c r="B390" s="119" t="s">
        <v>114</v>
      </c>
      <c r="C390" s="120" t="s">
        <v>109</v>
      </c>
      <c r="D390" s="121">
        <v>0.28333333333333333</v>
      </c>
      <c r="E390" s="40" t="s">
        <v>113</v>
      </c>
      <c r="F390" s="39" t="s">
        <v>64</v>
      </c>
      <c r="G390" s="50">
        <v>9.0090090090090086E-2</v>
      </c>
      <c r="H390" s="128" t="s">
        <v>112</v>
      </c>
      <c r="I390" s="120" t="s">
        <v>106</v>
      </c>
      <c r="J390" s="121">
        <v>0.19354838709677419</v>
      </c>
      <c r="K390" s="128" t="s">
        <v>111</v>
      </c>
      <c r="L390" s="120" t="s">
        <v>104</v>
      </c>
      <c r="M390" s="121">
        <v>0.6</v>
      </c>
    </row>
    <row r="391" spans="2:14" ht="15.6" thickBot="1">
      <c r="B391" s="122" t="s">
        <v>110</v>
      </c>
      <c r="C391" s="123" t="s">
        <v>109</v>
      </c>
      <c r="D391" s="124">
        <v>0.71666666666666667</v>
      </c>
      <c r="E391" s="46" t="s">
        <v>108</v>
      </c>
      <c r="F391" s="45" t="s">
        <v>64</v>
      </c>
      <c r="G391" s="52">
        <v>0.1981981981981982</v>
      </c>
      <c r="H391" s="130" t="s">
        <v>107</v>
      </c>
      <c r="I391" s="123" t="s">
        <v>106</v>
      </c>
      <c r="J391" s="124">
        <v>0.80645161290322576</v>
      </c>
      <c r="K391" s="130" t="s">
        <v>105</v>
      </c>
      <c r="L391" s="123" t="s">
        <v>104</v>
      </c>
      <c r="M391" s="124">
        <v>0.4</v>
      </c>
    </row>
    <row r="392" spans="2:14" ht="15">
      <c r="B392" s="119" t="s">
        <v>103</v>
      </c>
      <c r="C392" s="120" t="s">
        <v>79</v>
      </c>
      <c r="D392" s="121">
        <v>1.4285714285714285E-2</v>
      </c>
      <c r="E392" s="46" t="s">
        <v>102</v>
      </c>
      <c r="F392" s="45" t="s">
        <v>64</v>
      </c>
      <c r="G392" s="52">
        <v>6.3063063063063057E-2</v>
      </c>
      <c r="H392" s="126" t="s">
        <v>101</v>
      </c>
      <c r="I392" s="126" t="s">
        <v>96</v>
      </c>
      <c r="J392" s="126"/>
      <c r="K392" s="126" t="s">
        <v>100</v>
      </c>
      <c r="L392" s="126" t="s">
        <v>96</v>
      </c>
      <c r="M392" s="127"/>
    </row>
    <row r="393" spans="2:14" ht="15.6" thickBot="1">
      <c r="B393" s="125" t="s">
        <v>99</v>
      </c>
      <c r="C393" s="126" t="s">
        <v>79</v>
      </c>
      <c r="D393" s="127">
        <v>8.5714285714285715E-2</v>
      </c>
      <c r="E393" s="37" t="s">
        <v>98</v>
      </c>
      <c r="F393" s="36" t="s">
        <v>64</v>
      </c>
      <c r="G393" s="49">
        <v>0.32432432432432434</v>
      </c>
      <c r="H393" s="126" t="s">
        <v>97</v>
      </c>
      <c r="I393" s="126" t="s">
        <v>96</v>
      </c>
      <c r="J393" s="126"/>
      <c r="K393" s="126" t="s">
        <v>95</v>
      </c>
      <c r="L393" s="126" t="s">
        <v>94</v>
      </c>
      <c r="M393" s="127"/>
    </row>
    <row r="394" spans="2:14" ht="15">
      <c r="B394" s="125" t="s">
        <v>93</v>
      </c>
      <c r="C394" s="126" t="s">
        <v>79</v>
      </c>
      <c r="D394" s="127">
        <v>0.19285714285714287</v>
      </c>
      <c r="E394" s="128" t="s">
        <v>92</v>
      </c>
      <c r="F394" s="120" t="s">
        <v>77</v>
      </c>
      <c r="G394" s="121">
        <v>0.20270270270270271</v>
      </c>
      <c r="H394" s="128" t="s">
        <v>91</v>
      </c>
      <c r="I394" s="120" t="s">
        <v>86</v>
      </c>
      <c r="J394" s="121">
        <v>0.16666666666666666</v>
      </c>
      <c r="K394" s="34" t="s">
        <v>90</v>
      </c>
      <c r="L394" s="33" t="s">
        <v>51</v>
      </c>
      <c r="M394" s="48">
        <v>0.34375</v>
      </c>
    </row>
    <row r="395" spans="2:14" ht="15.6" thickBot="1">
      <c r="B395" s="125" t="s">
        <v>89</v>
      </c>
      <c r="C395" s="126" t="s">
        <v>79</v>
      </c>
      <c r="D395" s="127">
        <v>0.4</v>
      </c>
      <c r="E395" s="129" t="s">
        <v>88</v>
      </c>
      <c r="F395" s="126" t="s">
        <v>77</v>
      </c>
      <c r="G395" s="127">
        <v>0.43243243243243246</v>
      </c>
      <c r="H395" s="130" t="s">
        <v>87</v>
      </c>
      <c r="I395" s="123" t="s">
        <v>86</v>
      </c>
      <c r="J395" s="124">
        <v>0.83333333333333337</v>
      </c>
      <c r="K395" s="43" t="s">
        <v>85</v>
      </c>
      <c r="L395" s="42" t="s">
        <v>51</v>
      </c>
      <c r="M395" s="51">
        <v>0.265625</v>
      </c>
    </row>
    <row r="396" spans="2:14" ht="15">
      <c r="B396" s="125" t="s">
        <v>84</v>
      </c>
      <c r="C396" s="126" t="s">
        <v>79</v>
      </c>
      <c r="D396" s="127">
        <v>7.1428571428571425E-2</v>
      </c>
      <c r="E396" s="129" t="s">
        <v>83</v>
      </c>
      <c r="F396" s="126" t="s">
        <v>77</v>
      </c>
      <c r="G396" s="127">
        <v>9.45945945945946E-2</v>
      </c>
      <c r="H396" s="128" t="s">
        <v>82</v>
      </c>
      <c r="I396" s="120" t="s">
        <v>75</v>
      </c>
      <c r="J396" s="121">
        <v>0.23214285714285715</v>
      </c>
      <c r="K396" s="43" t="s">
        <v>81</v>
      </c>
      <c r="L396" s="42" t="s">
        <v>51</v>
      </c>
      <c r="M396" s="51">
        <v>4.6875E-2</v>
      </c>
    </row>
    <row r="397" spans="2:14" ht="15.6" thickBot="1">
      <c r="B397" s="122" t="s">
        <v>80</v>
      </c>
      <c r="C397" s="123" t="s">
        <v>79</v>
      </c>
      <c r="D397" s="124">
        <v>0.23571428571428571</v>
      </c>
      <c r="E397" s="130" t="s">
        <v>78</v>
      </c>
      <c r="F397" s="123" t="s">
        <v>77</v>
      </c>
      <c r="G397" s="124">
        <v>0.27027027027027029</v>
      </c>
      <c r="H397" s="130" t="s">
        <v>76</v>
      </c>
      <c r="I397" s="123" t="s">
        <v>75</v>
      </c>
      <c r="J397" s="124">
        <v>0.7678571428571429</v>
      </c>
      <c r="K397" s="31" t="s">
        <v>74</v>
      </c>
      <c r="L397" s="30" t="s">
        <v>51</v>
      </c>
      <c r="M397" s="47">
        <v>7.8125E-2</v>
      </c>
    </row>
    <row r="398" spans="2:14" ht="15">
      <c r="B398" s="119" t="s">
        <v>73</v>
      </c>
      <c r="C398" s="120" t="s">
        <v>62</v>
      </c>
      <c r="D398" s="120">
        <v>0.32051282051282054</v>
      </c>
      <c r="E398" s="128" t="s">
        <v>72</v>
      </c>
      <c r="F398" s="120" t="s">
        <v>55</v>
      </c>
      <c r="G398" s="121">
        <v>0.20754716981132076</v>
      </c>
      <c r="H398" s="128" t="s">
        <v>71</v>
      </c>
      <c r="I398" s="120" t="s">
        <v>66</v>
      </c>
      <c r="J398" s="121">
        <v>9.0909090909090912E-2</v>
      </c>
      <c r="K398" s="40" t="s">
        <v>70</v>
      </c>
      <c r="L398" s="39" t="s">
        <v>64</v>
      </c>
      <c r="M398" s="50">
        <v>6.3063063063063057E-2</v>
      </c>
    </row>
    <row r="399" spans="2:14" ht="15.6" thickBot="1">
      <c r="B399" s="125" t="s">
        <v>69</v>
      </c>
      <c r="C399" s="126" t="s">
        <v>62</v>
      </c>
      <c r="D399" s="126">
        <v>0.61538461538461542</v>
      </c>
      <c r="E399" s="129" t="s">
        <v>68</v>
      </c>
      <c r="F399" s="126" t="s">
        <v>55</v>
      </c>
      <c r="G399" s="127">
        <v>0.52830188679245282</v>
      </c>
      <c r="H399" s="130" t="s">
        <v>67</v>
      </c>
      <c r="I399" s="123" t="s">
        <v>66</v>
      </c>
      <c r="J399" s="124">
        <v>0.90909090909090906</v>
      </c>
      <c r="K399" s="37" t="s">
        <v>65</v>
      </c>
      <c r="L399" s="36" t="s">
        <v>64</v>
      </c>
      <c r="M399" s="49">
        <v>0.26126126126126126</v>
      </c>
    </row>
    <row r="400" spans="2:14" ht="15.6" thickBot="1">
      <c r="B400" s="122" t="s">
        <v>63</v>
      </c>
      <c r="C400" s="123" t="s">
        <v>62</v>
      </c>
      <c r="D400" s="123">
        <v>6.4102564102564097E-2</v>
      </c>
      <c r="E400" s="129" t="s">
        <v>61</v>
      </c>
      <c r="F400" s="126" t="s">
        <v>55</v>
      </c>
      <c r="G400" s="127">
        <v>9.4339622641509441E-2</v>
      </c>
      <c r="H400" s="128" t="s">
        <v>60</v>
      </c>
      <c r="I400" s="120" t="s">
        <v>53</v>
      </c>
      <c r="J400" s="121">
        <v>4.878048780487805E-2</v>
      </c>
      <c r="K400" s="34" t="s">
        <v>59</v>
      </c>
      <c r="L400" s="33" t="s">
        <v>51</v>
      </c>
      <c r="M400" s="48">
        <v>9.375E-2</v>
      </c>
    </row>
    <row r="401" spans="2:14" ht="15.6" thickBot="1">
      <c r="B401" s="125" t="s">
        <v>58</v>
      </c>
      <c r="C401" s="126" t="s">
        <v>57</v>
      </c>
      <c r="D401" s="126"/>
      <c r="E401" s="130" t="s">
        <v>56</v>
      </c>
      <c r="F401" s="123" t="s">
        <v>55</v>
      </c>
      <c r="G401" s="124">
        <v>0.16981132075471697</v>
      </c>
      <c r="H401" s="130" t="s">
        <v>54</v>
      </c>
      <c r="I401" s="123" t="s">
        <v>53</v>
      </c>
      <c r="J401" s="124">
        <v>0.95121951219512191</v>
      </c>
      <c r="K401" s="31" t="s">
        <v>52</v>
      </c>
      <c r="L401" s="30" t="s">
        <v>51</v>
      </c>
      <c r="M401" s="47">
        <v>0.171875</v>
      </c>
    </row>
    <row r="402" spans="2:14" ht="15">
      <c r="B402" s="119" t="s">
        <v>50</v>
      </c>
      <c r="C402" s="120" t="s">
        <v>36</v>
      </c>
      <c r="D402" s="121">
        <v>0.31623931623931623</v>
      </c>
      <c r="E402" s="128" t="s">
        <v>49</v>
      </c>
      <c r="F402" s="120" t="s">
        <v>34</v>
      </c>
      <c r="G402" s="121">
        <v>0.22641509433962265</v>
      </c>
      <c r="H402" s="128" t="s">
        <v>48</v>
      </c>
      <c r="I402" s="120" t="s">
        <v>43</v>
      </c>
      <c r="J402" s="121">
        <v>0.33962264150943394</v>
      </c>
      <c r="K402" s="128" t="s">
        <v>47</v>
      </c>
      <c r="L402" s="120" t="s">
        <v>30</v>
      </c>
      <c r="M402" s="121">
        <v>0.42499999999999999</v>
      </c>
    </row>
    <row r="403" spans="2:14" ht="15.6" thickBot="1">
      <c r="B403" s="125" t="s">
        <v>46</v>
      </c>
      <c r="C403" s="126" t="s">
        <v>36</v>
      </c>
      <c r="D403" s="127">
        <v>0.55555555555555558</v>
      </c>
      <c r="E403" s="129" t="s">
        <v>45</v>
      </c>
      <c r="F403" s="126" t="s">
        <v>34</v>
      </c>
      <c r="G403" s="127">
        <v>0.54088050314465408</v>
      </c>
      <c r="H403" s="130" t="s">
        <v>44</v>
      </c>
      <c r="I403" s="123" t="s">
        <v>43</v>
      </c>
      <c r="J403" s="124">
        <v>0.660377358490566</v>
      </c>
      <c r="K403" s="129" t="s">
        <v>42</v>
      </c>
      <c r="L403" s="126" t="s">
        <v>30</v>
      </c>
      <c r="M403" s="127">
        <v>0.40833333333333333</v>
      </c>
    </row>
    <row r="404" spans="2:14" ht="15">
      <c r="B404" s="125" t="s">
        <v>41</v>
      </c>
      <c r="C404" s="126" t="s">
        <v>36</v>
      </c>
      <c r="D404" s="127">
        <v>4.2735042735042736E-2</v>
      </c>
      <c r="E404" s="129" t="s">
        <v>40</v>
      </c>
      <c r="F404" s="126" t="s">
        <v>34</v>
      </c>
      <c r="G404" s="127">
        <v>9.4339622641509441E-2</v>
      </c>
      <c r="H404" s="128" t="s">
        <v>39</v>
      </c>
      <c r="I404" s="120" t="s">
        <v>32</v>
      </c>
      <c r="J404" s="121">
        <v>0.18064516129032257</v>
      </c>
      <c r="K404" s="129" t="s">
        <v>38</v>
      </c>
      <c r="L404" s="126" t="s">
        <v>30</v>
      </c>
      <c r="M404" s="127">
        <v>0.15</v>
      </c>
    </row>
    <row r="405" spans="2:14" ht="15.6" thickBot="1">
      <c r="B405" s="122" t="s">
        <v>37</v>
      </c>
      <c r="C405" s="123" t="s">
        <v>36</v>
      </c>
      <c r="D405" s="124">
        <v>8.5470085470085472E-2</v>
      </c>
      <c r="E405" s="130" t="s">
        <v>35</v>
      </c>
      <c r="F405" s="123" t="s">
        <v>34</v>
      </c>
      <c r="G405" s="124">
        <v>0.13836477987421383</v>
      </c>
      <c r="H405" s="130" t="s">
        <v>33</v>
      </c>
      <c r="I405" s="123" t="s">
        <v>32</v>
      </c>
      <c r="J405" s="124">
        <v>0.8193548387096774</v>
      </c>
      <c r="K405" s="130" t="s">
        <v>31</v>
      </c>
      <c r="L405" s="123" t="s">
        <v>30</v>
      </c>
      <c r="M405" s="124">
        <v>1.6666666666666666E-2</v>
      </c>
    </row>
    <row r="406" spans="2:14">
      <c r="B406" s="480"/>
      <c r="C406" s="480"/>
      <c r="D406" s="481"/>
      <c r="E406" s="480"/>
      <c r="F406" s="480"/>
      <c r="G406" s="481"/>
      <c r="H406" s="480"/>
      <c r="I406" s="480"/>
      <c r="J406" s="481"/>
      <c r="K406" s="480"/>
      <c r="L406" s="480"/>
      <c r="M406" s="481"/>
      <c r="N406" s="1"/>
    </row>
    <row r="407" spans="2:14">
      <c r="B407" s="480"/>
      <c r="C407" s="480"/>
      <c r="D407" s="481"/>
      <c r="E407" s="480"/>
      <c r="F407" s="480"/>
      <c r="G407" s="481"/>
      <c r="H407" s="480"/>
      <c r="I407" s="480"/>
      <c r="J407" s="481"/>
      <c r="K407" s="480"/>
      <c r="L407" s="480"/>
      <c r="M407" s="481"/>
      <c r="N407" s="1"/>
    </row>
    <row r="408" spans="2:14">
      <c r="B408" s="480" t="s">
        <v>672</v>
      </c>
      <c r="D408" s="481"/>
      <c r="E408" s="480" t="s">
        <v>692</v>
      </c>
      <c r="F408" s="480"/>
      <c r="G408" s="481"/>
      <c r="H408" s="480"/>
      <c r="I408" s="480"/>
      <c r="J408" s="481"/>
      <c r="K408" s="480"/>
      <c r="L408" s="480"/>
      <c r="M408" s="481"/>
      <c r="N408" s="1"/>
    </row>
    <row r="409" spans="2:14">
      <c r="B409" s="480"/>
      <c r="D409" s="481"/>
      <c r="E409" s="480" t="s">
        <v>693</v>
      </c>
      <c r="F409" s="480"/>
      <c r="G409" s="481"/>
      <c r="H409" s="480"/>
      <c r="I409" s="480"/>
      <c r="J409" s="481"/>
      <c r="K409" s="480"/>
      <c r="L409" s="480"/>
      <c r="M409" s="481"/>
      <c r="N409" s="1"/>
    </row>
    <row r="410" spans="2:14" ht="15" thickBot="1">
      <c r="B410" s="480"/>
      <c r="C410" s="480"/>
      <c r="D410" s="481"/>
      <c r="E410" s="480"/>
      <c r="F410" s="480"/>
      <c r="G410" s="481"/>
      <c r="H410" s="480"/>
      <c r="I410" s="480"/>
      <c r="J410" s="481"/>
      <c r="K410" s="480"/>
      <c r="L410" s="480"/>
      <c r="M410" s="481"/>
      <c r="N410" s="1"/>
    </row>
    <row r="411" spans="2:14" ht="15">
      <c r="B411" s="119" t="s">
        <v>114</v>
      </c>
      <c r="C411" s="120" t="s">
        <v>109</v>
      </c>
      <c r="D411" s="121">
        <v>0.56741573033707871</v>
      </c>
      <c r="E411" s="40" t="s">
        <v>113</v>
      </c>
      <c r="F411" s="39" t="s">
        <v>64</v>
      </c>
      <c r="G411" s="50">
        <v>0.11153846153846154</v>
      </c>
      <c r="H411" s="128" t="s">
        <v>112</v>
      </c>
      <c r="I411" s="120" t="s">
        <v>106</v>
      </c>
      <c r="J411" s="121">
        <v>0.53416149068322982</v>
      </c>
      <c r="K411" s="128" t="s">
        <v>111</v>
      </c>
      <c r="L411" s="120" t="s">
        <v>104</v>
      </c>
      <c r="M411" s="121">
        <v>0.42253521126760563</v>
      </c>
    </row>
    <row r="412" spans="2:14" ht="15.6" thickBot="1">
      <c r="B412" s="122" t="s">
        <v>110</v>
      </c>
      <c r="C412" s="123" t="s">
        <v>109</v>
      </c>
      <c r="D412" s="124">
        <v>0.43258426966292135</v>
      </c>
      <c r="E412" s="46" t="s">
        <v>108</v>
      </c>
      <c r="F412" s="45" t="s">
        <v>64</v>
      </c>
      <c r="G412" s="52">
        <v>0.1076923076923077</v>
      </c>
      <c r="H412" s="130" t="s">
        <v>107</v>
      </c>
      <c r="I412" s="123" t="s">
        <v>106</v>
      </c>
      <c r="J412" s="124">
        <v>0.46583850931677018</v>
      </c>
      <c r="K412" s="130" t="s">
        <v>105</v>
      </c>
      <c r="L412" s="123" t="s">
        <v>104</v>
      </c>
      <c r="M412" s="124">
        <v>0.57746478873239437</v>
      </c>
    </row>
    <row r="413" spans="2:14" ht="15">
      <c r="B413" s="119" t="s">
        <v>103</v>
      </c>
      <c r="C413" s="120" t="s">
        <v>79</v>
      </c>
      <c r="D413" s="121">
        <v>0.14971209213051823</v>
      </c>
      <c r="E413" s="46" t="s">
        <v>102</v>
      </c>
      <c r="F413" s="45" t="s">
        <v>64</v>
      </c>
      <c r="G413" s="52">
        <v>0.15384615384615385</v>
      </c>
      <c r="H413" s="126" t="s">
        <v>101</v>
      </c>
      <c r="I413" s="126" t="s">
        <v>96</v>
      </c>
      <c r="J413" s="126"/>
      <c r="K413" s="126" t="s">
        <v>100</v>
      </c>
      <c r="L413" s="126" t="s">
        <v>96</v>
      </c>
      <c r="M413" s="127"/>
    </row>
    <row r="414" spans="2:14" ht="15.6" thickBot="1">
      <c r="B414" s="125" t="s">
        <v>99</v>
      </c>
      <c r="C414" s="126" t="s">
        <v>79</v>
      </c>
      <c r="D414" s="127">
        <v>0.11708253358925144</v>
      </c>
      <c r="E414" s="37" t="s">
        <v>98</v>
      </c>
      <c r="F414" s="36" t="s">
        <v>64</v>
      </c>
      <c r="G414" s="49">
        <v>0.15769230769230769</v>
      </c>
      <c r="H414" s="126" t="s">
        <v>97</v>
      </c>
      <c r="I414" s="126" t="s">
        <v>96</v>
      </c>
      <c r="J414" s="126"/>
      <c r="K414" s="126" t="s">
        <v>95</v>
      </c>
      <c r="L414" s="126" t="s">
        <v>94</v>
      </c>
      <c r="M414" s="127"/>
    </row>
    <row r="415" spans="2:14" ht="15">
      <c r="B415" s="125" t="s">
        <v>93</v>
      </c>
      <c r="C415" s="126" t="s">
        <v>79</v>
      </c>
      <c r="D415" s="127">
        <v>0.11708253358925144</v>
      </c>
      <c r="E415" s="128" t="s">
        <v>92</v>
      </c>
      <c r="F415" s="120" t="s">
        <v>77</v>
      </c>
      <c r="G415" s="121">
        <v>0.17408906882591094</v>
      </c>
      <c r="H415" s="128" t="s">
        <v>91</v>
      </c>
      <c r="I415" s="120" t="s">
        <v>86</v>
      </c>
      <c r="J415" s="121">
        <v>0.54729729729729726</v>
      </c>
      <c r="K415" s="34" t="s">
        <v>90</v>
      </c>
      <c r="L415" s="33" t="s">
        <v>51</v>
      </c>
      <c r="M415" s="48">
        <v>0.3612040133779264</v>
      </c>
    </row>
    <row r="416" spans="2:14" ht="15.6" thickBot="1">
      <c r="B416" s="125" t="s">
        <v>89</v>
      </c>
      <c r="C416" s="126" t="s">
        <v>79</v>
      </c>
      <c r="D416" s="127">
        <v>0.1036468330134357</v>
      </c>
      <c r="E416" s="129" t="s">
        <v>88</v>
      </c>
      <c r="F416" s="126" t="s">
        <v>77</v>
      </c>
      <c r="G416" s="127">
        <v>0.13360323886639677</v>
      </c>
      <c r="H416" s="130" t="s">
        <v>87</v>
      </c>
      <c r="I416" s="123" t="s">
        <v>86</v>
      </c>
      <c r="J416" s="124">
        <v>0.45270270270270269</v>
      </c>
      <c r="K416" s="43" t="s">
        <v>85</v>
      </c>
      <c r="L416" s="42" t="s">
        <v>51</v>
      </c>
      <c r="M416" s="51">
        <v>0.44481605351170567</v>
      </c>
    </row>
    <row r="417" spans="2:14" ht="15">
      <c r="B417" s="125" t="s">
        <v>84</v>
      </c>
      <c r="C417" s="126" t="s">
        <v>79</v>
      </c>
      <c r="D417" s="127">
        <v>5.1823416506717852E-2</v>
      </c>
      <c r="E417" s="129" t="s">
        <v>83</v>
      </c>
      <c r="F417" s="126" t="s">
        <v>77</v>
      </c>
      <c r="G417" s="127">
        <v>0.13765182186234817</v>
      </c>
      <c r="H417" s="128" t="s">
        <v>82</v>
      </c>
      <c r="I417" s="120" t="s">
        <v>75</v>
      </c>
      <c r="J417" s="121">
        <v>0.30392156862745096</v>
      </c>
      <c r="K417" s="43" t="s">
        <v>81</v>
      </c>
      <c r="L417" s="42" t="s">
        <v>51</v>
      </c>
      <c r="M417" s="51">
        <v>7.3578595317725759E-2</v>
      </c>
    </row>
    <row r="418" spans="2:14" ht="15.6" thickBot="1">
      <c r="B418" s="122" t="s">
        <v>80</v>
      </c>
      <c r="C418" s="123" t="s">
        <v>79</v>
      </c>
      <c r="D418" s="124">
        <v>0.46065259117082535</v>
      </c>
      <c r="E418" s="130" t="s">
        <v>78</v>
      </c>
      <c r="F418" s="123" t="s">
        <v>77</v>
      </c>
      <c r="G418" s="124">
        <v>0.55465587044534415</v>
      </c>
      <c r="H418" s="130" t="s">
        <v>76</v>
      </c>
      <c r="I418" s="123" t="s">
        <v>75</v>
      </c>
      <c r="J418" s="124">
        <v>0.69607843137254899</v>
      </c>
      <c r="K418" s="31" t="s">
        <v>74</v>
      </c>
      <c r="L418" s="30" t="s">
        <v>51</v>
      </c>
      <c r="M418" s="47">
        <v>7.0234113712374577E-2</v>
      </c>
    </row>
    <row r="419" spans="2:14" ht="15">
      <c r="B419" s="119" t="s">
        <v>73</v>
      </c>
      <c r="C419" s="120" t="s">
        <v>62</v>
      </c>
      <c r="D419" s="120">
        <v>0.58208955223880599</v>
      </c>
      <c r="E419" s="128" t="s">
        <v>72</v>
      </c>
      <c r="F419" s="120" t="s">
        <v>55</v>
      </c>
      <c r="G419" s="121">
        <v>0.16400000000000001</v>
      </c>
      <c r="H419" s="128" t="s">
        <v>71</v>
      </c>
      <c r="I419" s="120" t="s">
        <v>66</v>
      </c>
      <c r="J419" s="121">
        <v>0.47257383966244726</v>
      </c>
      <c r="K419" s="40" t="s">
        <v>70</v>
      </c>
      <c r="L419" s="39" t="s">
        <v>64</v>
      </c>
      <c r="M419" s="50">
        <v>0.1423076923076923</v>
      </c>
    </row>
    <row r="420" spans="2:14" ht="15.6" thickBot="1">
      <c r="B420" s="125" t="s">
        <v>69</v>
      </c>
      <c r="C420" s="126" t="s">
        <v>62</v>
      </c>
      <c r="D420" s="126">
        <v>0.34701492537313433</v>
      </c>
      <c r="E420" s="129" t="s">
        <v>68</v>
      </c>
      <c r="F420" s="126" t="s">
        <v>55</v>
      </c>
      <c r="G420" s="127">
        <v>0.46800000000000003</v>
      </c>
      <c r="H420" s="130" t="s">
        <v>67</v>
      </c>
      <c r="I420" s="123" t="s">
        <v>66</v>
      </c>
      <c r="J420" s="124">
        <v>0.52742616033755274</v>
      </c>
      <c r="K420" s="37" t="s">
        <v>65</v>
      </c>
      <c r="L420" s="36" t="s">
        <v>64</v>
      </c>
      <c r="M420" s="49">
        <v>0.32692307692307693</v>
      </c>
    </row>
    <row r="421" spans="2:14" ht="15.6" thickBot="1">
      <c r="B421" s="122" t="s">
        <v>63</v>
      </c>
      <c r="C421" s="123" t="s">
        <v>62</v>
      </c>
      <c r="D421" s="123">
        <v>7.0895522388059698E-2</v>
      </c>
      <c r="E421" s="129" t="s">
        <v>61</v>
      </c>
      <c r="F421" s="126" t="s">
        <v>55</v>
      </c>
      <c r="G421" s="127">
        <v>0.13200000000000001</v>
      </c>
      <c r="H421" s="128" t="s">
        <v>60</v>
      </c>
      <c r="I421" s="120" t="s">
        <v>53</v>
      </c>
      <c r="J421" s="121">
        <v>0.73275862068965514</v>
      </c>
      <c r="K421" s="34" t="s">
        <v>59</v>
      </c>
      <c r="L421" s="33" t="s">
        <v>51</v>
      </c>
      <c r="M421" s="48">
        <v>2.3411371237458192E-2</v>
      </c>
    </row>
    <row r="422" spans="2:14" ht="15.6" thickBot="1">
      <c r="B422" s="125" t="s">
        <v>58</v>
      </c>
      <c r="C422" s="126" t="s">
        <v>57</v>
      </c>
      <c r="D422" s="126"/>
      <c r="E422" s="130" t="s">
        <v>56</v>
      </c>
      <c r="F422" s="123" t="s">
        <v>55</v>
      </c>
      <c r="G422" s="124">
        <v>0.23599999999999999</v>
      </c>
      <c r="H422" s="130" t="s">
        <v>54</v>
      </c>
      <c r="I422" s="123" t="s">
        <v>53</v>
      </c>
      <c r="J422" s="124">
        <v>0.26724137931034481</v>
      </c>
      <c r="K422" s="31" t="s">
        <v>52</v>
      </c>
      <c r="L422" s="30" t="s">
        <v>51</v>
      </c>
      <c r="M422" s="47">
        <v>2.6755852842809364E-2</v>
      </c>
    </row>
    <row r="423" spans="2:14" ht="15">
      <c r="B423" s="119" t="s">
        <v>50</v>
      </c>
      <c r="C423" s="120" t="s">
        <v>36</v>
      </c>
      <c r="D423" s="121">
        <v>0.25294117647058822</v>
      </c>
      <c r="E423" s="128" t="s">
        <v>49</v>
      </c>
      <c r="F423" s="120" t="s">
        <v>34</v>
      </c>
      <c r="G423" s="121">
        <v>0.1053639846743295</v>
      </c>
      <c r="H423" s="128" t="s">
        <v>48</v>
      </c>
      <c r="I423" s="120" t="s">
        <v>43</v>
      </c>
      <c r="J423" s="121">
        <v>0.6488294314381271</v>
      </c>
      <c r="K423" s="128" t="s">
        <v>47</v>
      </c>
      <c r="L423" s="120" t="s">
        <v>30</v>
      </c>
      <c r="M423" s="121">
        <v>0.29380053908355797</v>
      </c>
    </row>
    <row r="424" spans="2:14" ht="15.6" thickBot="1">
      <c r="B424" s="125" t="s">
        <v>46</v>
      </c>
      <c r="C424" s="126" t="s">
        <v>36</v>
      </c>
      <c r="D424" s="127">
        <v>0.17647058823529413</v>
      </c>
      <c r="E424" s="129" t="s">
        <v>45</v>
      </c>
      <c r="F424" s="126" t="s">
        <v>34</v>
      </c>
      <c r="G424" s="127">
        <v>0.31034482758620691</v>
      </c>
      <c r="H424" s="130" t="s">
        <v>44</v>
      </c>
      <c r="I424" s="123" t="s">
        <v>43</v>
      </c>
      <c r="J424" s="124">
        <v>0.3511705685618729</v>
      </c>
      <c r="K424" s="129" t="s">
        <v>42</v>
      </c>
      <c r="L424" s="126" t="s">
        <v>30</v>
      </c>
      <c r="M424" s="127">
        <v>0.46091644204851751</v>
      </c>
    </row>
    <row r="425" spans="2:14" ht="15">
      <c r="B425" s="125" t="s">
        <v>41</v>
      </c>
      <c r="C425" s="126" t="s">
        <v>36</v>
      </c>
      <c r="D425" s="127">
        <v>0.17352941176470588</v>
      </c>
      <c r="E425" s="129" t="s">
        <v>40</v>
      </c>
      <c r="F425" s="126" t="s">
        <v>34</v>
      </c>
      <c r="G425" s="127">
        <v>0.20689655172413793</v>
      </c>
      <c r="H425" s="128" t="s">
        <v>39</v>
      </c>
      <c r="I425" s="120" t="s">
        <v>32</v>
      </c>
      <c r="J425" s="121">
        <v>0.70440251572327039</v>
      </c>
      <c r="K425" s="129" t="s">
        <v>38</v>
      </c>
      <c r="L425" s="126" t="s">
        <v>30</v>
      </c>
      <c r="M425" s="127">
        <v>0.12668463611859837</v>
      </c>
    </row>
    <row r="426" spans="2:14" ht="15.6" thickBot="1">
      <c r="B426" s="122" t="s">
        <v>37</v>
      </c>
      <c r="C426" s="123" t="s">
        <v>36</v>
      </c>
      <c r="D426" s="124">
        <v>0.39705882352941174</v>
      </c>
      <c r="E426" s="130" t="s">
        <v>35</v>
      </c>
      <c r="F426" s="123" t="s">
        <v>34</v>
      </c>
      <c r="G426" s="124">
        <v>0.37739463601532569</v>
      </c>
      <c r="H426" s="130" t="s">
        <v>33</v>
      </c>
      <c r="I426" s="123" t="s">
        <v>32</v>
      </c>
      <c r="J426" s="124">
        <v>0.29559748427672955</v>
      </c>
      <c r="K426" s="130" t="s">
        <v>31</v>
      </c>
      <c r="L426" s="123" t="s">
        <v>30</v>
      </c>
      <c r="M426" s="124">
        <v>0.11859838274932614</v>
      </c>
    </row>
    <row r="427" spans="2:14">
      <c r="B427" s="480"/>
      <c r="C427" s="480"/>
      <c r="D427" s="481"/>
      <c r="E427" s="480"/>
      <c r="F427" s="480"/>
      <c r="G427" s="481"/>
      <c r="H427" s="480"/>
      <c r="I427" s="480"/>
      <c r="J427" s="481"/>
      <c r="K427" s="480"/>
      <c r="L427" s="480"/>
      <c r="M427" s="481"/>
      <c r="N427" s="1"/>
    </row>
    <row r="428" spans="2:14">
      <c r="B428" s="480"/>
      <c r="C428" s="480"/>
      <c r="D428" s="481"/>
      <c r="E428" s="480"/>
      <c r="F428" s="480"/>
      <c r="G428" s="481"/>
      <c r="H428" s="480"/>
      <c r="I428" s="480"/>
      <c r="J428" s="481"/>
      <c r="K428" s="480"/>
      <c r="L428" s="480"/>
      <c r="M428" s="481"/>
      <c r="N428" s="1"/>
    </row>
    <row r="429" spans="2:14">
      <c r="B429" s="480" t="s">
        <v>672</v>
      </c>
      <c r="E429" s="480" t="s">
        <v>694</v>
      </c>
      <c r="F429" s="481"/>
      <c r="G429" s="480"/>
      <c r="H429" s="480"/>
      <c r="I429" s="525" t="s">
        <v>699</v>
      </c>
      <c r="J429" s="481"/>
      <c r="K429" s="480"/>
      <c r="L429" s="480"/>
      <c r="M429" s="481"/>
      <c r="N429" s="1"/>
    </row>
    <row r="430" spans="2:14">
      <c r="B430" s="480"/>
      <c r="E430" s="480" t="s">
        <v>695</v>
      </c>
      <c r="F430" s="481"/>
      <c r="G430" s="480"/>
      <c r="H430" s="480"/>
      <c r="I430" s="481"/>
      <c r="J430" s="481"/>
      <c r="K430" s="480"/>
      <c r="L430" s="480"/>
      <c r="M430" s="481"/>
      <c r="N430" s="1"/>
    </row>
    <row r="431" spans="2:14" ht="15" thickBot="1">
      <c r="B431" s="480"/>
      <c r="C431" s="480"/>
      <c r="D431" s="480"/>
      <c r="E431" s="480"/>
      <c r="F431" s="480"/>
      <c r="G431" s="480"/>
      <c r="H431" s="480"/>
      <c r="I431" s="480"/>
      <c r="J431" s="480"/>
      <c r="K431" s="480"/>
      <c r="L431" s="480"/>
      <c r="M431" s="480"/>
      <c r="N431" s="1"/>
    </row>
    <row r="432" spans="2:14" ht="15">
      <c r="B432" s="119" t="s">
        <v>114</v>
      </c>
      <c r="C432" s="120" t="s">
        <v>109</v>
      </c>
      <c r="D432" s="121">
        <v>0.36881505545087062</v>
      </c>
      <c r="E432" s="40" t="s">
        <v>113</v>
      </c>
      <c r="F432" s="39" t="s">
        <v>64</v>
      </c>
      <c r="G432" s="50">
        <v>0.16166548808413925</v>
      </c>
      <c r="H432" s="128" t="s">
        <v>112</v>
      </c>
      <c r="I432" s="120" t="s">
        <v>106</v>
      </c>
      <c r="J432" s="121">
        <v>0.39645842088060884</v>
      </c>
      <c r="K432" s="128" t="s">
        <v>111</v>
      </c>
      <c r="L432" s="120" t="s">
        <v>104</v>
      </c>
      <c r="M432" s="121">
        <v>0.333526148220534</v>
      </c>
    </row>
    <row r="433" spans="2:15" ht="15.6" thickBot="1">
      <c r="B433" s="122" t="s">
        <v>110</v>
      </c>
      <c r="C433" s="123" t="s">
        <v>109</v>
      </c>
      <c r="D433" s="124">
        <v>0.63118494454912943</v>
      </c>
      <c r="E433" s="46" t="s">
        <v>108</v>
      </c>
      <c r="F433" s="45" t="s">
        <v>64</v>
      </c>
      <c r="G433" s="52">
        <v>0.20773048246832085</v>
      </c>
      <c r="H433" s="130" t="s">
        <v>107</v>
      </c>
      <c r="I433" s="123" t="s">
        <v>106</v>
      </c>
      <c r="J433" s="124">
        <v>0.6035415791193911</v>
      </c>
      <c r="K433" s="130" t="s">
        <v>105</v>
      </c>
      <c r="L433" s="123" t="s">
        <v>104</v>
      </c>
      <c r="M433" s="124">
        <v>0.66647385177946605</v>
      </c>
    </row>
    <row r="434" spans="2:15" ht="15">
      <c r="B434" s="119" t="s">
        <v>103</v>
      </c>
      <c r="C434" s="120" t="s">
        <v>79</v>
      </c>
      <c r="D434" s="121">
        <v>6.7930208038709458E-2</v>
      </c>
      <c r="E434" s="46" t="s">
        <v>102</v>
      </c>
      <c r="F434" s="45" t="s">
        <v>64</v>
      </c>
      <c r="G434" s="52">
        <v>0.15821435986939542</v>
      </c>
      <c r="H434" s="126" t="s">
        <v>101</v>
      </c>
      <c r="I434" s="126" t="s">
        <v>96</v>
      </c>
      <c r="J434" s="126"/>
      <c r="K434" s="126" t="s">
        <v>100</v>
      </c>
      <c r="L434" s="126" t="s">
        <v>96</v>
      </c>
      <c r="M434" s="127"/>
    </row>
    <row r="435" spans="2:15" ht="15.6" thickBot="1">
      <c r="B435" s="125" t="s">
        <v>99</v>
      </c>
      <c r="C435" s="126" t="s">
        <v>79</v>
      </c>
      <c r="D435" s="127">
        <v>0.1621026258714125</v>
      </c>
      <c r="E435" s="37" t="s">
        <v>98</v>
      </c>
      <c r="F435" s="36" t="s">
        <v>64</v>
      </c>
      <c r="G435" s="49">
        <v>0.1568720059375211</v>
      </c>
      <c r="H435" s="126" t="s">
        <v>97</v>
      </c>
      <c r="I435" s="126" t="s">
        <v>96</v>
      </c>
      <c r="J435" s="126"/>
      <c r="K435" s="126" t="s">
        <v>95</v>
      </c>
      <c r="L435" s="126" t="s">
        <v>94</v>
      </c>
      <c r="M435" s="127"/>
    </row>
    <row r="436" spans="2:15" ht="15">
      <c r="B436" s="125" t="s">
        <v>93</v>
      </c>
      <c r="C436" s="126" t="s">
        <v>79</v>
      </c>
      <c r="D436" s="127">
        <v>0.16760601120093926</v>
      </c>
      <c r="E436" s="128" t="s">
        <v>92</v>
      </c>
      <c r="F436" s="120" t="s">
        <v>77</v>
      </c>
      <c r="G436" s="121">
        <v>0.2346926115673435</v>
      </c>
      <c r="H436" s="128" t="s">
        <v>91</v>
      </c>
      <c r="I436" s="120" t="s">
        <v>86</v>
      </c>
      <c r="J436" s="121">
        <v>0.44989919802273942</v>
      </c>
      <c r="K436" s="34" t="s">
        <v>90</v>
      </c>
      <c r="L436" s="33" t="s">
        <v>51</v>
      </c>
      <c r="M436" s="48">
        <v>0.10302175432513283</v>
      </c>
    </row>
    <row r="437" spans="2:15" ht="15.6" thickBot="1">
      <c r="B437" s="125" t="s">
        <v>89</v>
      </c>
      <c r="C437" s="126" t="s">
        <v>79</v>
      </c>
      <c r="D437" s="127">
        <v>0.28509095828028758</v>
      </c>
      <c r="E437" s="129" t="s">
        <v>88</v>
      </c>
      <c r="F437" s="126" t="s">
        <v>77</v>
      </c>
      <c r="G437" s="127">
        <v>0.20855713814768359</v>
      </c>
      <c r="H437" s="130" t="s">
        <v>87</v>
      </c>
      <c r="I437" s="123" t="s">
        <v>86</v>
      </c>
      <c r="J437" s="124">
        <v>0.55010080197726052</v>
      </c>
      <c r="K437" s="43" t="s">
        <v>85</v>
      </c>
      <c r="L437" s="42" t="s">
        <v>51</v>
      </c>
      <c r="M437" s="51">
        <v>0.23168438323330112</v>
      </c>
    </row>
    <row r="438" spans="2:15" ht="15">
      <c r="B438" s="125" t="s">
        <v>84</v>
      </c>
      <c r="C438" s="126" t="s">
        <v>79</v>
      </c>
      <c r="D438" s="127">
        <v>8.5392437391953263E-2</v>
      </c>
      <c r="E438" s="129" t="s">
        <v>83</v>
      </c>
      <c r="F438" s="126" t="s">
        <v>77</v>
      </c>
      <c r="G438" s="127">
        <v>0.24625053614408718</v>
      </c>
      <c r="H438" s="128" t="s">
        <v>82</v>
      </c>
      <c r="I438" s="120" t="s">
        <v>75</v>
      </c>
      <c r="J438" s="121">
        <v>0.39346227204683581</v>
      </c>
      <c r="K438" s="43" t="s">
        <v>81</v>
      </c>
      <c r="L438" s="42" t="s">
        <v>51</v>
      </c>
      <c r="M438" s="51">
        <v>9.243473639339489E-2</v>
      </c>
    </row>
    <row r="439" spans="2:15" ht="15.6" thickBot="1">
      <c r="B439" s="122" t="s">
        <v>80</v>
      </c>
      <c r="C439" s="123" t="s">
        <v>79</v>
      </c>
      <c r="D439" s="124">
        <v>0.23187775921669798</v>
      </c>
      <c r="E439" s="130" t="s">
        <v>78</v>
      </c>
      <c r="F439" s="123" t="s">
        <v>77</v>
      </c>
      <c r="G439" s="124">
        <v>0.31049971414088573</v>
      </c>
      <c r="H439" s="130" t="s">
        <v>76</v>
      </c>
      <c r="I439" s="123" t="s">
        <v>75</v>
      </c>
      <c r="J439" s="124">
        <v>0.60653772795316419</v>
      </c>
      <c r="K439" s="31" t="s">
        <v>74</v>
      </c>
      <c r="L439" s="30" t="s">
        <v>51</v>
      </c>
      <c r="M439" s="47">
        <v>0.19298174003461538</v>
      </c>
    </row>
    <row r="440" spans="2:15" ht="15">
      <c r="B440" s="119" t="s">
        <v>73</v>
      </c>
      <c r="C440" s="120" t="s">
        <v>62</v>
      </c>
      <c r="D440" s="120">
        <v>0.33462173799104294</v>
      </c>
      <c r="E440" s="128" t="s">
        <v>72</v>
      </c>
      <c r="F440" s="120" t="s">
        <v>55</v>
      </c>
      <c r="G440" s="121">
        <v>0.21968139183750934</v>
      </c>
      <c r="H440" s="128" t="s">
        <v>71</v>
      </c>
      <c r="I440" s="120" t="s">
        <v>66</v>
      </c>
      <c r="J440" s="121">
        <v>0.44896490009383883</v>
      </c>
      <c r="K440" s="40" t="s">
        <v>70</v>
      </c>
      <c r="L440" s="39" t="s">
        <v>64</v>
      </c>
      <c r="M440" s="50">
        <v>0.11215943034390877</v>
      </c>
    </row>
    <row r="441" spans="2:15" ht="15.6" thickBot="1">
      <c r="B441" s="125" t="s">
        <v>69</v>
      </c>
      <c r="C441" s="126" t="s">
        <v>62</v>
      </c>
      <c r="D441" s="126">
        <v>0.45788403390048493</v>
      </c>
      <c r="E441" s="129" t="s">
        <v>68</v>
      </c>
      <c r="F441" s="126" t="s">
        <v>55</v>
      </c>
      <c r="G441" s="127">
        <v>0.30714571524244372</v>
      </c>
      <c r="H441" s="130" t="s">
        <v>67</v>
      </c>
      <c r="I441" s="123" t="s">
        <v>66</v>
      </c>
      <c r="J441" s="124">
        <v>0.55103509990616117</v>
      </c>
      <c r="K441" s="37" t="s">
        <v>65</v>
      </c>
      <c r="L441" s="36" t="s">
        <v>64</v>
      </c>
      <c r="M441" s="49">
        <v>0.20335823329671465</v>
      </c>
    </row>
    <row r="442" spans="2:15" ht="15.6" thickBot="1">
      <c r="B442" s="122" t="s">
        <v>63</v>
      </c>
      <c r="C442" s="123" t="s">
        <v>62</v>
      </c>
      <c r="D442" s="123">
        <v>0.20749422810847215</v>
      </c>
      <c r="E442" s="129" t="s">
        <v>61</v>
      </c>
      <c r="F442" s="126" t="s">
        <v>55</v>
      </c>
      <c r="G442" s="127">
        <v>0.23863154191795924</v>
      </c>
      <c r="H442" s="128" t="s">
        <v>60</v>
      </c>
      <c r="I442" s="120" t="s">
        <v>53</v>
      </c>
      <c r="J442" s="121">
        <v>0.33082394286610062</v>
      </c>
      <c r="K442" s="34" t="s">
        <v>59</v>
      </c>
      <c r="L442" s="33" t="s">
        <v>51</v>
      </c>
      <c r="M442" s="48">
        <v>0.15074307745199569</v>
      </c>
    </row>
    <row r="443" spans="2:15" ht="15.6" thickBot="1">
      <c r="B443" s="125" t="s">
        <v>58</v>
      </c>
      <c r="C443" s="126" t="s">
        <v>57</v>
      </c>
      <c r="D443" s="126"/>
      <c r="E443" s="130" t="s">
        <v>56</v>
      </c>
      <c r="F443" s="123" t="s">
        <v>55</v>
      </c>
      <c r="G443" s="124">
        <v>0.2345413510020877</v>
      </c>
      <c r="H443" s="130" t="s">
        <v>54</v>
      </c>
      <c r="I443" s="123" t="s">
        <v>53</v>
      </c>
      <c r="J443" s="124">
        <v>0.66917605713389938</v>
      </c>
      <c r="K443" s="31" t="s">
        <v>52</v>
      </c>
      <c r="L443" s="30" t="s">
        <v>51</v>
      </c>
      <c r="M443" s="47">
        <v>0.22913430856156011</v>
      </c>
    </row>
    <row r="444" spans="2:15" ht="15">
      <c r="B444" s="119" t="s">
        <v>50</v>
      </c>
      <c r="C444" s="120" t="s">
        <v>36</v>
      </c>
      <c r="D444" s="121">
        <v>0.23265691882234979</v>
      </c>
      <c r="E444" s="128" t="s">
        <v>49</v>
      </c>
      <c r="F444" s="120" t="s">
        <v>34</v>
      </c>
      <c r="G444" s="121">
        <v>0.20750615663677055</v>
      </c>
      <c r="H444" s="128" t="s">
        <v>48</v>
      </c>
      <c r="I444" s="120" t="s">
        <v>43</v>
      </c>
      <c r="J444" s="121">
        <v>0.47380970791579402</v>
      </c>
      <c r="K444" s="128" t="s">
        <v>47</v>
      </c>
      <c r="L444" s="120" t="s">
        <v>30</v>
      </c>
      <c r="M444" s="121">
        <v>0.19174146005337264</v>
      </c>
      <c r="N444" s="1"/>
      <c r="O444" s="1"/>
    </row>
    <row r="445" spans="2:15" ht="15.6" thickBot="1">
      <c r="B445" s="125" t="s">
        <v>46</v>
      </c>
      <c r="C445" s="126" t="s">
        <v>36</v>
      </c>
      <c r="D445" s="127">
        <v>0.30140356303950661</v>
      </c>
      <c r="E445" s="129" t="s">
        <v>45</v>
      </c>
      <c r="F445" s="126" t="s">
        <v>34</v>
      </c>
      <c r="G445" s="127">
        <v>0.32646580153724836</v>
      </c>
      <c r="H445" s="130" t="s">
        <v>44</v>
      </c>
      <c r="I445" s="123" t="s">
        <v>43</v>
      </c>
      <c r="J445" s="124">
        <v>0.52619029208420598</v>
      </c>
      <c r="K445" s="129" t="s">
        <v>42</v>
      </c>
      <c r="L445" s="126" t="s">
        <v>30</v>
      </c>
      <c r="M445" s="127">
        <v>0.38139071519125833</v>
      </c>
      <c r="N445" s="1"/>
      <c r="O445" s="1"/>
    </row>
    <row r="446" spans="2:15" ht="15">
      <c r="B446" s="125" t="s">
        <v>41</v>
      </c>
      <c r="C446" s="126" t="s">
        <v>36</v>
      </c>
      <c r="D446" s="127">
        <v>0.101831697219852</v>
      </c>
      <c r="E446" s="129" t="s">
        <v>40</v>
      </c>
      <c r="F446" s="126" t="s">
        <v>34</v>
      </c>
      <c r="G446" s="127">
        <v>0.18371012633921996</v>
      </c>
      <c r="H446" s="128" t="s">
        <v>39</v>
      </c>
      <c r="I446" s="120" t="s">
        <v>32</v>
      </c>
      <c r="J446" s="121">
        <v>0.3596071867804666</v>
      </c>
      <c r="K446" s="129" t="s">
        <v>38</v>
      </c>
      <c r="L446" s="126" t="s">
        <v>30</v>
      </c>
      <c r="M446" s="127">
        <v>0.20564208923176222</v>
      </c>
      <c r="N446" s="1"/>
      <c r="O446" s="1"/>
    </row>
    <row r="447" spans="2:15" ht="15.6" thickBot="1">
      <c r="B447" s="122" t="s">
        <v>37</v>
      </c>
      <c r="C447" s="123" t="s">
        <v>36</v>
      </c>
      <c r="D447" s="124">
        <v>0.36410782091829158</v>
      </c>
      <c r="E447" s="130" t="s">
        <v>35</v>
      </c>
      <c r="F447" s="123" t="s">
        <v>34</v>
      </c>
      <c r="G447" s="124">
        <v>0.28231791548676111</v>
      </c>
      <c r="H447" s="130" t="s">
        <v>33</v>
      </c>
      <c r="I447" s="123" t="s">
        <v>32</v>
      </c>
      <c r="J447" s="124">
        <v>0.64039281321953334</v>
      </c>
      <c r="K447" s="130" t="s">
        <v>31</v>
      </c>
      <c r="L447" s="123" t="s">
        <v>30</v>
      </c>
      <c r="M447" s="124">
        <v>0.2212257355236068</v>
      </c>
      <c r="N447" s="1"/>
      <c r="O447" s="1"/>
    </row>
    <row r="448" spans="2:15">
      <c r="B448" s="480"/>
      <c r="C448" s="480"/>
      <c r="D448" s="481"/>
      <c r="E448" s="480"/>
      <c r="F448" s="480"/>
      <c r="G448" s="481"/>
      <c r="H448" s="480"/>
      <c r="I448" s="480"/>
      <c r="J448" s="481"/>
      <c r="K448" s="480"/>
      <c r="L448" s="480"/>
      <c r="M448" s="481"/>
      <c r="N448" s="1"/>
      <c r="O448"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記入方法</vt:lpstr>
      <vt:lpstr>依頼書</vt:lpstr>
      <vt:lpstr>記入用シート</vt:lpstr>
      <vt:lpstr>GCチェック</vt:lpstr>
      <vt:lpstr>(例-記入用シート)</vt:lpstr>
      <vt:lpstr>コドン変換用シート</vt:lpstr>
      <vt:lpstr>(例-コドン変換)</vt:lpstr>
      <vt:lpstr>コドン変換用シート (一括)</vt:lpstr>
      <vt:lpstr>頻度表</vt:lpstr>
      <vt:lpstr>'(例-記入用シート)'!gBlocks</vt:lpstr>
      <vt:lpstr>gBlocks</vt:lpstr>
      <vt:lpstr>依頼書!Print_Area</vt:lpstr>
      <vt:lpstr>'(例-記入用シート)'!ベクター</vt:lpstr>
      <vt:lpstr>ベクター</vt:lpstr>
      <vt:lpstr>'(例-記入用シート)'!末端修飾</vt:lpstr>
      <vt:lpstr>末端修飾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2019-05-17T02:45:45Z</dcterms:modified>
</cp:coreProperties>
</file>